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firstSheet="1" activeTab="2"/>
  </bookViews>
  <sheets>
    <sheet name="Solicitud" sheetId="1" r:id="rId1"/>
    <sheet name="Anticipo" sheetId="2" r:id="rId2"/>
    <sheet name="Reembolso" sheetId="3" r:id="rId3"/>
    <sheet name="Plazos de colocación" sheetId="4" r:id="rId4"/>
    <sheet name="Tasas Permitidas" sheetId="5" r:id="rId5"/>
    <sheet name="Codigos Provincias" sheetId="6" r:id="rId6"/>
  </sheets>
  <definedNames>
    <definedName name="_xlnm._FilterDatabase" localSheetId="5" hidden="1">'Codigos Provincias'!$A$1:$H$1247</definedName>
    <definedName name="_xlnm._FilterDatabase" localSheetId="2" hidden="1">'Reembolso'!$A$6:$AF$6</definedName>
    <definedName name="_xlfn.IFERROR" hidden="1">#NAME?</definedName>
    <definedName name="AG">'Reembolso'!$Y$1</definedName>
    <definedName name="_xlnm.Print_Area" localSheetId="1">'Anticipo'!$A$1:$N$41</definedName>
    <definedName name="_xlnm.Print_Area" localSheetId="3">'Plazos de colocación'!$A$1:$E$44</definedName>
    <definedName name="_xlnm.Print_Area" localSheetId="2">'Reembolso'!$A$1:$AF$391</definedName>
    <definedName name="_xlnm.Print_Area" localSheetId="0">'Solicitud'!$A$1:$S$54</definedName>
    <definedName name="_xlnm.Print_Area" localSheetId="4">'Tasas Permitidas'!$A$5:$G$8</definedName>
    <definedName name="_xlnm.Print_Titles" localSheetId="1">'Anticipo'!$7:$7</definedName>
    <definedName name="_xlnm.Print_Titles" localSheetId="2">'Reembolso'!$6:$6</definedName>
    <definedName name="Z_F0616CD9_D116_4A0B_9E5B_C8776390F433_.wvu.Cols" localSheetId="2" hidden="1">'Reembolso'!$AK:$AQ,'Reembolso'!$IU:$IV</definedName>
    <definedName name="Z_F0616CD9_D116_4A0B_9E5B_C8776390F433_.wvu.FilterData" localSheetId="5" hidden="1">'Codigos Provincias'!$A$1:$H$1025</definedName>
    <definedName name="Z_F0616CD9_D116_4A0B_9E5B_C8776390F433_.wvu.FilterData" localSheetId="2" hidden="1">'Reembolso'!$A$6:$AF$6</definedName>
    <definedName name="Z_F0616CD9_D116_4A0B_9E5B_C8776390F433_.wvu.PrintArea" localSheetId="1" hidden="1">'Anticipo'!$A$1:$N$41</definedName>
    <definedName name="Z_F0616CD9_D116_4A0B_9E5B_C8776390F433_.wvu.PrintArea" localSheetId="3" hidden="1">'Plazos de colocación'!$A$1:$E$44</definedName>
    <definedName name="Z_F0616CD9_D116_4A0B_9E5B_C8776390F433_.wvu.PrintArea" localSheetId="2" hidden="1">'Reembolso'!$A$1:$AF$391</definedName>
    <definedName name="Z_F0616CD9_D116_4A0B_9E5B_C8776390F433_.wvu.PrintArea" localSheetId="0" hidden="1">'Solicitud'!$A$1:$S$54</definedName>
    <definedName name="Z_F0616CD9_D116_4A0B_9E5B_C8776390F433_.wvu.PrintArea" localSheetId="4" hidden="1">'Tasas Permitidas'!$A$5:$G$8</definedName>
    <definedName name="Z_F0616CD9_D116_4A0B_9E5B_C8776390F433_.wvu.PrintTitles" localSheetId="1" hidden="1">'Anticipo'!$7:$7</definedName>
    <definedName name="Z_F0616CD9_D116_4A0B_9E5B_C8776390F433_.wvu.PrintTitles" localSheetId="2" hidden="1">'Reembolso'!$6:$6</definedName>
  </definedNames>
  <calcPr fullCalcOnLoad="1"/>
</workbook>
</file>

<file path=xl/comments1.xml><?xml version="1.0" encoding="utf-8"?>
<comments xmlns="http://schemas.openxmlformats.org/spreadsheetml/2006/main">
  <authors>
    <author>JORGE BALLADARES</author>
  </authors>
  <commentList>
    <comment ref="E6" authorId="0">
      <text>
        <r>
          <rPr>
            <b/>
            <sz val="9"/>
            <rFont val="Tahoma"/>
            <family val="2"/>
          </rPr>
          <t>CONAFIPS: Favor ingresar la fecha de envío de solicitud</t>
        </r>
        <r>
          <rPr>
            <sz val="9"/>
            <rFont val="Tahoma"/>
            <family val="2"/>
          </rPr>
          <t xml:space="preserve">
</t>
        </r>
      </text>
    </comment>
  </commentList>
</comments>
</file>

<file path=xl/comments2.xml><?xml version="1.0" encoding="utf-8"?>
<comments xmlns="http://schemas.openxmlformats.org/spreadsheetml/2006/main">
  <authors>
    <author>DIANA.GALLEGOS</author>
  </authors>
  <commentList>
    <comment ref="E7" authorId="0">
      <text>
        <r>
          <rPr>
            <sz val="9"/>
            <rFont val="Tahoma"/>
            <family val="2"/>
          </rPr>
          <t>Para incluir el tipo de cliente, verificar la hoja Parámetros en función de la Parroquia a la que pertenece</t>
        </r>
      </text>
    </comment>
  </commentList>
</comments>
</file>

<file path=xl/comments3.xml><?xml version="1.0" encoding="utf-8"?>
<comments xmlns="http://schemas.openxmlformats.org/spreadsheetml/2006/main">
  <authors>
    <author>DIANA GALLEGOS</author>
    <author>MIRIAM.CASTILLO</author>
    <author>CLAUDIO ALVAREZ</author>
  </authors>
  <commentList>
    <comment ref="A6" authorId="0">
      <text>
        <r>
          <rPr>
            <sz val="9"/>
            <rFont val="Tahoma"/>
            <family val="2"/>
          </rPr>
          <t xml:space="preserve">
Todos los campos de este archivo deben ser llenados</t>
        </r>
      </text>
    </comment>
    <comment ref="F6" authorId="0">
      <text>
        <r>
          <rPr>
            <sz val="9"/>
            <rFont val="Tahoma"/>
            <family val="2"/>
          </rPr>
          <t>Poner en:
Masculino M
Femenino F</t>
        </r>
      </text>
    </comment>
    <comment ref="G6" authorId="1">
      <text>
        <r>
          <rPr>
            <sz val="9"/>
            <rFont val="Tahoma"/>
            <family val="2"/>
          </rPr>
          <t>SOLTERO
CASADO
DIVORCIADO
VIUDO
UNION LIBRE</t>
        </r>
      </text>
    </comment>
    <comment ref="H6" authorId="0">
      <text>
        <r>
          <rPr>
            <sz val="9"/>
            <rFont val="Tahoma"/>
            <family val="2"/>
          </rPr>
          <t>Ninguna
Primaria
Secundaria
Superior</t>
        </r>
      </text>
    </comment>
    <comment ref="I6" authorId="1">
      <text>
        <r>
          <rPr>
            <sz val="9"/>
            <rFont val="Tahoma"/>
            <family val="2"/>
          </rPr>
          <t>CODIGO PROVINCIA</t>
        </r>
      </text>
    </comment>
    <comment ref="J6" authorId="1">
      <text>
        <r>
          <rPr>
            <sz val="9"/>
            <rFont val="Tahoma"/>
            <family val="2"/>
          </rPr>
          <t xml:space="preserve">
CODIGO CANTON</t>
        </r>
      </text>
    </comment>
    <comment ref="K6" authorId="1">
      <text>
        <r>
          <rPr>
            <sz val="9"/>
            <rFont val="Tahoma"/>
            <family val="2"/>
          </rPr>
          <t>CODIGO PARROQUIA</t>
        </r>
      </text>
    </comment>
    <comment ref="P6" authorId="2">
      <text>
        <r>
          <rPr>
            <sz val="9"/>
            <rFont val="Tahoma"/>
            <family val="2"/>
          </rPr>
          <t>Por ejemplo
abarrotes
mecánica
zapateria, etc...</t>
        </r>
      </text>
    </comment>
    <comment ref="Y6" authorId="1">
      <text>
        <r>
          <rPr>
            <b/>
            <sz val="9"/>
            <rFont val="Tahoma"/>
            <family val="2"/>
          </rPr>
          <t>MIRIAM.CASTILLO:</t>
        </r>
        <r>
          <rPr>
            <sz val="9"/>
            <rFont val="Tahoma"/>
            <family val="2"/>
          </rPr>
          <t xml:space="preserve">
SEMANAL; MENSUAL, TRIMESTRAL, BIMESTRAL, SEMESTRAL, ANUAL
</t>
        </r>
      </text>
    </comment>
    <comment ref="AE6" authorId="0">
      <text>
        <r>
          <rPr>
            <sz val="9"/>
            <rFont val="Tahoma"/>
            <family val="2"/>
          </rPr>
          <t>Verificar tasas máximas en la hoja "Tasas" de este archivo</t>
        </r>
      </text>
    </comment>
  </commentList>
</comments>
</file>

<file path=xl/comments4.xml><?xml version="1.0" encoding="utf-8"?>
<comments xmlns="http://schemas.openxmlformats.org/spreadsheetml/2006/main">
  <authors>
    <author>DIANA.GALLEGOS</author>
    <author>DIANA GALLEGOS</author>
  </authors>
  <commentList>
    <comment ref="D19" authorId="0">
      <text>
        <r>
          <rPr>
            <sz val="9"/>
            <rFont val="Tahoma"/>
            <family val="2"/>
          </rPr>
          <t xml:space="preserve">
Este valor debe ser igual al saldo del balance
</t>
        </r>
      </text>
    </comment>
    <comment ref="A10" authorId="1">
      <text>
        <r>
          <rPr>
            <sz val="9"/>
            <rFont val="Tahoma"/>
            <family val="2"/>
          </rPr>
          <t xml:space="preserve">
Por favor considerar el plazo de concesión no el plazo restante de la operación.</t>
        </r>
      </text>
    </comment>
  </commentList>
</comments>
</file>

<file path=xl/sharedStrings.xml><?xml version="1.0" encoding="utf-8"?>
<sst xmlns="http://schemas.openxmlformats.org/spreadsheetml/2006/main" count="7366" uniqueCount="1277">
  <si>
    <t>SOLICITUD DE CRÉDITO</t>
  </si>
  <si>
    <t>Fecha:</t>
  </si>
  <si>
    <t>DATOS DE LA OPERADORA</t>
  </si>
  <si>
    <t>DIRECCIÓN DE LA MATRIZ</t>
  </si>
  <si>
    <t>RUC</t>
  </si>
  <si>
    <t>PROVINCIA / CIUDAD</t>
  </si>
  <si>
    <t>CORREO ELECTRÓNICO INSTITUCIONAL</t>
  </si>
  <si>
    <t>PERSONA DE CONTACTO</t>
  </si>
  <si>
    <t>DATOS DE LA SOLICITUD</t>
  </si>
  <si>
    <t>LÍNEA DE CRÉDITO</t>
  </si>
  <si>
    <t>ECONOMÍA POPULAR Y SOLIDARIA</t>
  </si>
  <si>
    <t>MODALIDAD</t>
  </si>
  <si>
    <t>ANTICIPO</t>
  </si>
  <si>
    <t>REEMBOLSO</t>
  </si>
  <si>
    <t>ANEXO.- Reembolso</t>
  </si>
  <si>
    <t xml:space="preserve">Nombre de la operadora: </t>
  </si>
  <si>
    <t>No.</t>
  </si>
  <si>
    <t>Apellidos</t>
  </si>
  <si>
    <t>Nombres</t>
  </si>
  <si>
    <t>Cédula de Identidad</t>
  </si>
  <si>
    <t>Género
M / F</t>
  </si>
  <si>
    <t>Estado Civil</t>
  </si>
  <si>
    <t>Nivel de Instrucción</t>
  </si>
  <si>
    <t>Provincia</t>
  </si>
  <si>
    <t>Cantón</t>
  </si>
  <si>
    <t>Parroquia</t>
  </si>
  <si>
    <t>Zona</t>
  </si>
  <si>
    <t>Dirección exacta  del negocio (CALLE PRINCIPAL Y TRANSVERSAL)</t>
  </si>
  <si>
    <t>Ocupación del Beneficiario</t>
  </si>
  <si>
    <t>Destino del crédito:
(Agropecuario, Artesanal, Comercio, Servicios, Produccion, Vivienda)</t>
  </si>
  <si>
    <t>Detalle deL DESTINO DEL CRÉDITO (en que se utilizará el crédito)</t>
  </si>
  <si>
    <t>Activo Fijo (AF) / Capital de Trabajo (CT)</t>
  </si>
  <si>
    <t>Monto Desembolsado (US$)</t>
  </si>
  <si>
    <t>Clasificación del Crédito:
Individual (I), Grupo Solidario (GS), Banca Comunal (BC), Asociación (A)</t>
  </si>
  <si>
    <t>Fecha de desembolso
dd/mm/aaaa</t>
  </si>
  <si>
    <t>Plazo Total meses</t>
  </si>
  <si>
    <t>Periodicidad de pago de Cuotas</t>
  </si>
  <si>
    <t>TASA NOMINAL</t>
  </si>
  <si>
    <t>Encaje (Valor)</t>
  </si>
  <si>
    <t>Tasa que se le paga al Encaje (si es que la hay)</t>
  </si>
  <si>
    <t>Gastos (Administrativos +  otros)</t>
  </si>
  <si>
    <t>Tasa Anual Efectiva (%)</t>
  </si>
  <si>
    <t>Teléfono Referencial</t>
  </si>
  <si>
    <t>01</t>
  </si>
  <si>
    <t>50</t>
  </si>
  <si>
    <t>ARTESANAL</t>
  </si>
  <si>
    <t>AF</t>
  </si>
  <si>
    <t>CT</t>
  </si>
  <si>
    <t>M</t>
  </si>
  <si>
    <t>SOLTERO</t>
  </si>
  <si>
    <t>NINGUNA</t>
  </si>
  <si>
    <t>COMERCIO</t>
  </si>
  <si>
    <t>I</t>
  </si>
  <si>
    <t>SEMANAL</t>
  </si>
  <si>
    <t>F</t>
  </si>
  <si>
    <t>CASADO</t>
  </si>
  <si>
    <t>PRIMARIA</t>
  </si>
  <si>
    <t>SERVICIOS</t>
  </si>
  <si>
    <t>GS</t>
  </si>
  <si>
    <t>QUINCENAL</t>
  </si>
  <si>
    <t>VIUDO</t>
  </si>
  <si>
    <t>SECUNDARIA</t>
  </si>
  <si>
    <t>PRODUCCION</t>
  </si>
  <si>
    <t>BC</t>
  </si>
  <si>
    <t>MENSUAL</t>
  </si>
  <si>
    <t>DIVORCIADO</t>
  </si>
  <si>
    <t>SUPERIOR</t>
  </si>
  <si>
    <t>AGROPECUARIO</t>
  </si>
  <si>
    <t>A</t>
  </si>
  <si>
    <t>BIMESTRAL</t>
  </si>
  <si>
    <t>UNION LIBRE</t>
  </si>
  <si>
    <t xml:space="preserve">SEMESTRAL </t>
  </si>
  <si>
    <t>ANUAL</t>
  </si>
  <si>
    <t>Atentamente,</t>
  </si>
  <si>
    <t>Firma del Representante y Sello de la Operadora</t>
  </si>
  <si>
    <t>ANEXO.- Anticipo</t>
  </si>
  <si>
    <t>INFORMACIÓN CORPORACIÓN NACIONAL DE FINANZAS POPULARES Y SOLIDARIAS</t>
  </si>
  <si>
    <t>Operadora:</t>
  </si>
  <si>
    <t>Tipo de zona "A", "B" o "C"</t>
  </si>
  <si>
    <t>Monto de crédito total (US$)</t>
  </si>
  <si>
    <t>Monto promedio individual (US$)</t>
  </si>
  <si>
    <t>Plazo promedio de colocación, meses</t>
  </si>
  <si>
    <t>Periodicidad de pago de Cuotas promedio.</t>
  </si>
  <si>
    <t>17</t>
  </si>
  <si>
    <t>02</t>
  </si>
  <si>
    <t>03</t>
  </si>
  <si>
    <t>04</t>
  </si>
  <si>
    <t>05</t>
  </si>
  <si>
    <t>06</t>
  </si>
  <si>
    <t>07</t>
  </si>
  <si>
    <t>08</t>
  </si>
  <si>
    <t>09</t>
  </si>
  <si>
    <t>10</t>
  </si>
  <si>
    <t>11</t>
  </si>
  <si>
    <t>12</t>
  </si>
  <si>
    <t>13</t>
  </si>
  <si>
    <t>14</t>
  </si>
  <si>
    <t>15</t>
  </si>
  <si>
    <t>16</t>
  </si>
  <si>
    <t>18</t>
  </si>
  <si>
    <t>19</t>
  </si>
  <si>
    <t>20</t>
  </si>
  <si>
    <t>21</t>
  </si>
  <si>
    <t>22</t>
  </si>
  <si>
    <t>23</t>
  </si>
  <si>
    <t>24</t>
  </si>
  <si>
    <t>25</t>
  </si>
  <si>
    <t>27</t>
  </si>
  <si>
    <t>28</t>
  </si>
  <si>
    <t>51</t>
  </si>
  <si>
    <t>52</t>
  </si>
  <si>
    <t>53</t>
  </si>
  <si>
    <t>54</t>
  </si>
  <si>
    <t>55</t>
  </si>
  <si>
    <t>56</t>
  </si>
  <si>
    <t>57</t>
  </si>
  <si>
    <t>58</t>
  </si>
  <si>
    <t>59</t>
  </si>
  <si>
    <t>60</t>
  </si>
  <si>
    <t>61</t>
  </si>
  <si>
    <t>62</t>
  </si>
  <si>
    <t>63</t>
  </si>
  <si>
    <t>64</t>
  </si>
  <si>
    <t>65</t>
  </si>
  <si>
    <t>66</t>
  </si>
  <si>
    <t>67</t>
  </si>
  <si>
    <t>68</t>
  </si>
  <si>
    <t>69</t>
  </si>
  <si>
    <t>70</t>
  </si>
  <si>
    <t>71</t>
  </si>
  <si>
    <t>72</t>
  </si>
  <si>
    <t>74</t>
  </si>
  <si>
    <t>75</t>
  </si>
  <si>
    <t>76</t>
  </si>
  <si>
    <t>77</t>
  </si>
  <si>
    <t>78</t>
  </si>
  <si>
    <t>79</t>
  </si>
  <si>
    <t>80</t>
  </si>
  <si>
    <t>81</t>
  </si>
  <si>
    <t>83</t>
  </si>
  <si>
    <t>84</t>
  </si>
  <si>
    <t>85</t>
  </si>
  <si>
    <t>86</t>
  </si>
  <si>
    <t>TASAS DE INTERÉS EFECTIVAS PERMITIDAS PARA OPERACIONES 
FINANCIADAS CON RECURSOS DE LA CONAFIPS</t>
  </si>
  <si>
    <t>Microcrédito</t>
  </si>
  <si>
    <t>Tipo</t>
  </si>
  <si>
    <t>Descripción</t>
  </si>
  <si>
    <t>Tipo A</t>
  </si>
  <si>
    <t>Tipo B</t>
  </si>
  <si>
    <t>Tipo C</t>
  </si>
  <si>
    <t>  Microcrédito Acumulación Simple</t>
  </si>
  <si>
    <t>  Microcrédito Minorista</t>
  </si>
  <si>
    <t>CODIGO PROVINCIA</t>
  </si>
  <si>
    <t>CODIGO CANTON</t>
  </si>
  <si>
    <t>CODIGO PARROQUIA</t>
  </si>
  <si>
    <t>C</t>
  </si>
  <si>
    <t>B</t>
  </si>
  <si>
    <t>Morona Santiago</t>
  </si>
  <si>
    <t>Taisha</t>
  </si>
  <si>
    <t>Pumpuentsa</t>
  </si>
  <si>
    <t>Chinchipe</t>
  </si>
  <si>
    <t>Nangaritza</t>
  </si>
  <si>
    <t>Paquisha</t>
  </si>
  <si>
    <t>90</t>
  </si>
  <si>
    <t>MONTO DEL CRÉDITO</t>
  </si>
  <si>
    <t>PLAZO (en meses)</t>
  </si>
  <si>
    <t>MONTO DEL CRÉDITO (letras)</t>
  </si>
  <si>
    <t>PERIODICIDAD DE PAGOS</t>
  </si>
  <si>
    <t>Mensual</t>
  </si>
  <si>
    <t>Bimestral</t>
  </si>
  <si>
    <t>Trimestral</t>
  </si>
  <si>
    <t>Semestral</t>
  </si>
  <si>
    <t>DATOS PARA REALIZAR LA TRANSFERENCIA</t>
  </si>
  <si>
    <t>INSTITUCIÓN FINANCIERA PARA LA TRANSFERENCIA</t>
  </si>
  <si>
    <t>NÚMERO DE CUENTA</t>
  </si>
  <si>
    <t>TIPO DE CUENTA</t>
  </si>
  <si>
    <t>Ahorros</t>
  </si>
  <si>
    <t>Corriente</t>
  </si>
  <si>
    <t>Firma:</t>
  </si>
  <si>
    <t>Nombre:</t>
  </si>
  <si>
    <t>Representante Legal</t>
  </si>
  <si>
    <t>Nota: Para todo desembolso se requiere del RUC, Certificado Bancario de la cuenta a acreditar y Nombramientos actualizados</t>
  </si>
  <si>
    <t>Certifico conocer y aceptar la reglamentos y políticas aprobados por el Directorio de la Corporación, manuales y normas técnicas definidos y aprobados por la Dirección General, así como el Contrato de Productos Financieros y Crediticios.</t>
  </si>
  <si>
    <r>
      <t xml:space="preserve">PROGRAMA DE INCLUSIÓN </t>
    </r>
    <r>
      <rPr>
        <sz val="10"/>
        <color indexed="8"/>
        <rFont val="Calibri"/>
        <family val="2"/>
      </rPr>
      <t>(detallar solo si pertenece a la Línea Programas de Inclusión)</t>
    </r>
  </si>
  <si>
    <t xml:space="preserve">  MODALIDAD</t>
  </si>
  <si>
    <t>Declaro que el destino de los recursos y los beneficiarios no están incursos en las prohibiciones detalladas en el Contrato y Normativa de la Corporación Nacional de Finanzas Populares y Solidarias.</t>
  </si>
  <si>
    <t>RAZÓN SOCIAL</t>
  </si>
  <si>
    <t>TELÉFONO OFICINA</t>
  </si>
  <si>
    <t>TELÉFONO CELULAR</t>
  </si>
  <si>
    <t>INFORMACIÓN PARA ANÁLISIS DE CRÉDITO CORPORACION NACIONAL DE FINANZAS POPULARES Y SOLIDARIAS</t>
  </si>
  <si>
    <t>Validador de CI</t>
  </si>
  <si>
    <t>Certificados de Aportación o Seguros</t>
  </si>
  <si>
    <t>AL VENCIMIENTO</t>
  </si>
  <si>
    <t>TOTAL REEMBOLSO</t>
  </si>
  <si>
    <t>Fecha de la solicitud:</t>
  </si>
  <si>
    <t>Verificación de Monto promedio individual</t>
  </si>
  <si>
    <t>En el caso de colocar con estos recursos operaciones fuera de las parroquias, tasas o condiciones arriba descritas, acepto la revisión de los costos financieros asociados a esta operación de anticipo, así como me someto a las acciones que en el marco del Contrato de Productos Financieros y Crediticios se emprendan.</t>
  </si>
  <si>
    <t>TOTAL SOLICITUD DE ANTICIPO</t>
  </si>
  <si>
    <t>Monto individual</t>
  </si>
  <si>
    <t>TEA Máxima establecida por BCE</t>
  </si>
  <si>
    <t>TEA máxima CONAFIPS</t>
  </si>
  <si>
    <t>Plazo al que fueron concedidas</t>
  </si>
  <si>
    <t>Número de Operaciones</t>
  </si>
  <si>
    <t>Monto total</t>
  </si>
  <si>
    <t>Promedio por operación</t>
  </si>
  <si>
    <t>1 a 3 meses</t>
  </si>
  <si>
    <t>4 a 6 meses</t>
  </si>
  <si>
    <t>7 a 9 meses</t>
  </si>
  <si>
    <t>10 a 12 meses</t>
  </si>
  <si>
    <t>13 a 15 meses</t>
  </si>
  <si>
    <t>16 a 18 meses</t>
  </si>
  <si>
    <t>19 a 24 meses</t>
  </si>
  <si>
    <t>25 meses y mayor</t>
  </si>
  <si>
    <t>TOTAL OPERACIONES VIGENTES</t>
  </si>
  <si>
    <t xml:space="preserve">ANEXO.- Línea de Fortalecimiento de la Capacidad de Colocación </t>
  </si>
  <si>
    <t>CARTERA DE CRÉDITO VIGENTE POR PLAZOS</t>
  </si>
  <si>
    <t>Detallar en función de los saldos de la cartera de microcrédito vigente (Ref. Estructura R04)</t>
  </si>
  <si>
    <t>CODIGO</t>
  </si>
  <si>
    <t>Cartera de créditos para la microempresa por vencer</t>
  </si>
  <si>
    <t>Cartera de créditos para la microempresa refinanciada por vencer</t>
  </si>
  <si>
    <t>Cartera de créditos para la microempresa reestructurada por vencer</t>
  </si>
  <si>
    <t>Cartera de créditos para la microempresa que no devenga intereses</t>
  </si>
  <si>
    <t>Cartera de créditos para la microempresa refinanciada que no devenga intereses</t>
  </si>
  <si>
    <t>Cartera de créditos para la microempresa reestructurada que no devenga intereses</t>
  </si>
  <si>
    <t>Cartera de créditos para la microempresa vencida</t>
  </si>
  <si>
    <t>Cartera de créditos para la microempresa refinanciada vencida</t>
  </si>
  <si>
    <t>Cartera de créditos para la microempresa reestructurada vencida</t>
  </si>
  <si>
    <t>TOTAL CARTERA MICROEMPRESA</t>
  </si>
  <si>
    <t>SALDO</t>
  </si>
  <si>
    <t>NOMBRE DE LA CUENTA</t>
  </si>
  <si>
    <t>Verificación contra saldos contables</t>
  </si>
  <si>
    <t>Proyección de la Colocación Primer Mes</t>
  </si>
  <si>
    <t>Proyección de la Colocación Segundo Mes</t>
  </si>
  <si>
    <t>Proyección de la Colocación Tercer Mes
Cuando es Vivienda</t>
  </si>
  <si>
    <t xml:space="preserve">MONTOS A JUSTIFICAR POR  MES </t>
  </si>
  <si>
    <t>CONDICIONES CREDITO</t>
  </si>
  <si>
    <t>ZONA GEOGRAFICA A COLOCAR</t>
  </si>
  <si>
    <t>Línea a Financiar</t>
  </si>
  <si>
    <t>Proyección de colocación en Número de socios</t>
  </si>
  <si>
    <t>Ingresos Brutos del Beneficiario</t>
  </si>
  <si>
    <t>Ingresos Netos del Beneficiario</t>
  </si>
  <si>
    <t>Gastos Brutos del Beneficiario</t>
  </si>
  <si>
    <t>ZONA</t>
  </si>
  <si>
    <t>Azuay</t>
  </si>
  <si>
    <t>Cuenca</t>
  </si>
  <si>
    <t>Baños</t>
  </si>
  <si>
    <t>Cumbe</t>
  </si>
  <si>
    <t>Chaucha</t>
  </si>
  <si>
    <t>Checa (Jidcay)</t>
  </si>
  <si>
    <t>Chiquintad</t>
  </si>
  <si>
    <t>Llacao</t>
  </si>
  <si>
    <t>Molleturo</t>
  </si>
  <si>
    <t>Nulti</t>
  </si>
  <si>
    <t>Octavio Cordero Palacios (Santa Rosa)</t>
  </si>
  <si>
    <t>Paccha</t>
  </si>
  <si>
    <t>Quingeo</t>
  </si>
  <si>
    <t>Ricaurte</t>
  </si>
  <si>
    <t>San Joaquín</t>
  </si>
  <si>
    <t>Santa Ana</t>
  </si>
  <si>
    <t>Sayausí</t>
  </si>
  <si>
    <t>Sidcay</t>
  </si>
  <si>
    <t>Sinincay</t>
  </si>
  <si>
    <t>Tarqui</t>
  </si>
  <si>
    <t>Turi</t>
  </si>
  <si>
    <t>Valle</t>
  </si>
  <si>
    <t>Victoria del Portete (Irquis)</t>
  </si>
  <si>
    <t>Girón</t>
  </si>
  <si>
    <t>Asunción</t>
  </si>
  <si>
    <t>San Gerardo</t>
  </si>
  <si>
    <t>Gualaceo</t>
  </si>
  <si>
    <t>Daniel Córdova Toral (El oriente)</t>
  </si>
  <si>
    <t>Jadán</t>
  </si>
  <si>
    <t>Mariano Moreno</t>
  </si>
  <si>
    <t>Remigio Crespo Toral (Gúlag)</t>
  </si>
  <si>
    <t>San Juan</t>
  </si>
  <si>
    <t>Zhidmad</t>
  </si>
  <si>
    <t>Luis Cordero Vega</t>
  </si>
  <si>
    <t>Simón Bolívar (Cab. en Gañanzol)</t>
  </si>
  <si>
    <t>Nabón</t>
  </si>
  <si>
    <t>Cochapata</t>
  </si>
  <si>
    <t>El Progreso (Cab.en Zhota)</t>
  </si>
  <si>
    <t>Las Nieves (Chaya)</t>
  </si>
  <si>
    <t>Paute</t>
  </si>
  <si>
    <t>Bulán (José Víctor Izquierdo)</t>
  </si>
  <si>
    <t>Chicán (Guillermo Ortega)</t>
  </si>
  <si>
    <t>El Cabo</t>
  </si>
  <si>
    <t>Guarainag</t>
  </si>
  <si>
    <t>San Cristóbal (Carlos Ordóñez Lazo)</t>
  </si>
  <si>
    <t>Tomebamba</t>
  </si>
  <si>
    <t>Dug dug</t>
  </si>
  <si>
    <t>Pucara</t>
  </si>
  <si>
    <t>Pucará</t>
  </si>
  <si>
    <t>San Rafael de Sharug</t>
  </si>
  <si>
    <t>San Fernando</t>
  </si>
  <si>
    <t>Chumblín</t>
  </si>
  <si>
    <t>Santa Isabel</t>
  </si>
  <si>
    <t>Santa Isabel (Chaguarurco)</t>
  </si>
  <si>
    <t>Abdón Calderón (La Unión)</t>
  </si>
  <si>
    <t>Zhaglli (Shaglli)</t>
  </si>
  <si>
    <t>Sigsig</t>
  </si>
  <si>
    <t>Cuchil (Cutchil)</t>
  </si>
  <si>
    <t>Jima (Gima)</t>
  </si>
  <si>
    <t>Guel</t>
  </si>
  <si>
    <t>Ludo</t>
  </si>
  <si>
    <t>San Bartolomé</t>
  </si>
  <si>
    <t>San José de Raranga</t>
  </si>
  <si>
    <t>Oña</t>
  </si>
  <si>
    <t>San Felipe de Oña Cab. Cantonal</t>
  </si>
  <si>
    <t>Susudel</t>
  </si>
  <si>
    <t>Chordeleg</t>
  </si>
  <si>
    <t>Principal</t>
  </si>
  <si>
    <t>La Unión</t>
  </si>
  <si>
    <t>Luis Galarza Orellana (Cab.en Delegsol)</t>
  </si>
  <si>
    <t>San Martín de Puzhio</t>
  </si>
  <si>
    <t>El pan</t>
  </si>
  <si>
    <t>El Pan</t>
  </si>
  <si>
    <t>San Vicente</t>
  </si>
  <si>
    <t>Sevilla de Oro</t>
  </si>
  <si>
    <t>Amaluza</t>
  </si>
  <si>
    <t>Palmas</t>
  </si>
  <si>
    <t>Guachapala</t>
  </si>
  <si>
    <t>Camilo Ponce Enríquez</t>
  </si>
  <si>
    <t>El Carmen de Pijilí</t>
  </si>
  <si>
    <t>Bolívar</t>
  </si>
  <si>
    <t>Guaranda</t>
  </si>
  <si>
    <t>Facundo Vela</t>
  </si>
  <si>
    <t>Julio E. Moreno (Catanahuán Grande)</t>
  </si>
  <si>
    <t>Salinas</t>
  </si>
  <si>
    <t>San Lorenzo</t>
  </si>
  <si>
    <t>San Simón (Yacoto)</t>
  </si>
  <si>
    <t>Santa Fé (Santa Fé)</t>
  </si>
  <si>
    <t>Simiátug</t>
  </si>
  <si>
    <t>San Luis de Pambil</t>
  </si>
  <si>
    <t>Chillanes</t>
  </si>
  <si>
    <t>San José del Tambo (Tambopamba)</t>
  </si>
  <si>
    <t>Chimbo</t>
  </si>
  <si>
    <t>San José de Chimbo</t>
  </si>
  <si>
    <t>Asunción (Asancoto)</t>
  </si>
  <si>
    <t>Magdalena (Chapacoto)</t>
  </si>
  <si>
    <t>San Sebastián</t>
  </si>
  <si>
    <t>Telimbela</t>
  </si>
  <si>
    <t>Echeandía</t>
  </si>
  <si>
    <t>San Miguel</t>
  </si>
  <si>
    <t>San miguel</t>
  </si>
  <si>
    <t>Balsapamba</t>
  </si>
  <si>
    <t>Bilován</t>
  </si>
  <si>
    <t>Régulo de Mora</t>
  </si>
  <si>
    <t>San Pablo (San Pablo de Atenas)</t>
  </si>
  <si>
    <t>Santiago</t>
  </si>
  <si>
    <t>Caluma</t>
  </si>
  <si>
    <t>Las Naves</t>
  </si>
  <si>
    <t>Cañar</t>
  </si>
  <si>
    <t>Azogues</t>
  </si>
  <si>
    <t>Cojitambo</t>
  </si>
  <si>
    <t>Guapán</t>
  </si>
  <si>
    <t>Javier Loyola (Chuquipata)</t>
  </si>
  <si>
    <t>Luis Cordero</t>
  </si>
  <si>
    <t>Pindilig</t>
  </si>
  <si>
    <t>Rivera</t>
  </si>
  <si>
    <t>Taday</t>
  </si>
  <si>
    <t>Biblian</t>
  </si>
  <si>
    <t>Biblián</t>
  </si>
  <si>
    <t>Nazón (Cab. en Pampa de Domínguez)</t>
  </si>
  <si>
    <t>San Francisco de Sageo</t>
  </si>
  <si>
    <t>Turupamba</t>
  </si>
  <si>
    <t>Jerusalén</t>
  </si>
  <si>
    <t>Chontamarca</t>
  </si>
  <si>
    <t>Chorocopte</t>
  </si>
  <si>
    <t>General Morales (Socarte)</t>
  </si>
  <si>
    <t>Gualleturo</t>
  </si>
  <si>
    <t>Honorato Vásquez (Tambo Viejo)</t>
  </si>
  <si>
    <t>Ingapirca</t>
  </si>
  <si>
    <t>Juncal</t>
  </si>
  <si>
    <t>San Antonio</t>
  </si>
  <si>
    <t>Zhud</t>
  </si>
  <si>
    <t>Ventura</t>
  </si>
  <si>
    <t>Ducur</t>
  </si>
  <si>
    <t>La Troncal</t>
  </si>
  <si>
    <t>Manuel J. Calle</t>
  </si>
  <si>
    <t>Pancho Negro</t>
  </si>
  <si>
    <t>El Tambo</t>
  </si>
  <si>
    <t>Deleg</t>
  </si>
  <si>
    <t>Déleg</t>
  </si>
  <si>
    <t>Solano</t>
  </si>
  <si>
    <t>Suscal</t>
  </si>
  <si>
    <t>Carchi</t>
  </si>
  <si>
    <t>Tulcán</t>
  </si>
  <si>
    <t>El Carmelo (El Pun)</t>
  </si>
  <si>
    <t>Julio andrade (Orejuela)</t>
  </si>
  <si>
    <t>Maldonado</t>
  </si>
  <si>
    <t>Pioter</t>
  </si>
  <si>
    <t>Tobar Donoso (La Bocana de Camumbí)</t>
  </si>
  <si>
    <t>Tufiño</t>
  </si>
  <si>
    <t>Urbina (Taya)</t>
  </si>
  <si>
    <t>El Chical</t>
  </si>
  <si>
    <t>Santa Martha de Cuba</t>
  </si>
  <si>
    <t>García Moreno</t>
  </si>
  <si>
    <t>Los Andes</t>
  </si>
  <si>
    <t>Monte Olivo</t>
  </si>
  <si>
    <t>San Vicente de Pusir</t>
  </si>
  <si>
    <t>San Rafael</t>
  </si>
  <si>
    <t>Espejo</t>
  </si>
  <si>
    <t>El angel</t>
  </si>
  <si>
    <t>El Goaltal</t>
  </si>
  <si>
    <t>La Libertad (Alizo)</t>
  </si>
  <si>
    <t>San Isidro</t>
  </si>
  <si>
    <t>Mira</t>
  </si>
  <si>
    <t>Mira (Chontahuasi)</t>
  </si>
  <si>
    <t>Concepción</t>
  </si>
  <si>
    <t>Jijón y Caamaño (Cab. en Río Blanco)</t>
  </si>
  <si>
    <t>Juan Montalvo (San Ignacio de Quil)</t>
  </si>
  <si>
    <t>Montufar</t>
  </si>
  <si>
    <t>San Gabriel</t>
  </si>
  <si>
    <t>Cristóbal Colón</t>
  </si>
  <si>
    <t>Chitán de Navarrete</t>
  </si>
  <si>
    <t>Fernández Salvador</t>
  </si>
  <si>
    <t>La Paz</t>
  </si>
  <si>
    <t>Piartal</t>
  </si>
  <si>
    <t>San Pedro de Huaca</t>
  </si>
  <si>
    <t>Huaca</t>
  </si>
  <si>
    <t>Mariscal Sucre</t>
  </si>
  <si>
    <t>Cotopaxi</t>
  </si>
  <si>
    <t>Latacunga</t>
  </si>
  <si>
    <t>Alaques (Aláquez)</t>
  </si>
  <si>
    <t>Belisario Quevedo (Guanailín)</t>
  </si>
  <si>
    <t>Guaitacama (Guaytacama)</t>
  </si>
  <si>
    <t>Joseguango Bajo</t>
  </si>
  <si>
    <t>Mulaló</t>
  </si>
  <si>
    <t>11 de Noviembre (Ilinchisi)</t>
  </si>
  <si>
    <t>Poaló</t>
  </si>
  <si>
    <t>San Juan de Pastocalle</t>
  </si>
  <si>
    <t>Tanicuchí</t>
  </si>
  <si>
    <t>Toacaso</t>
  </si>
  <si>
    <t>La Mana</t>
  </si>
  <si>
    <t>La maná</t>
  </si>
  <si>
    <t>Guasaganda (Cab. en Guasaganda Centro)</t>
  </si>
  <si>
    <t>Pucayacu</t>
  </si>
  <si>
    <t>Pangua</t>
  </si>
  <si>
    <t>El Corazón</t>
  </si>
  <si>
    <t>Moraspungo</t>
  </si>
  <si>
    <t>Pinllopata</t>
  </si>
  <si>
    <t>Ramón Campaña</t>
  </si>
  <si>
    <t>Pujilí</t>
  </si>
  <si>
    <t>Angamarca</t>
  </si>
  <si>
    <t>Guangaje</t>
  </si>
  <si>
    <t>La Victoria</t>
  </si>
  <si>
    <t>Pilaló</t>
  </si>
  <si>
    <t>Tingo</t>
  </si>
  <si>
    <t>Zumbahua</t>
  </si>
  <si>
    <t>Salcedo</t>
  </si>
  <si>
    <t>Antonio José Holguín (Santa Lucía)</t>
  </si>
  <si>
    <t>Cusubamba</t>
  </si>
  <si>
    <t>Mulalillo</t>
  </si>
  <si>
    <t>Mulliquindil (Santa ana)</t>
  </si>
  <si>
    <t>Pansaleo</t>
  </si>
  <si>
    <t>Saquisilí</t>
  </si>
  <si>
    <t>Canchagua</t>
  </si>
  <si>
    <t>Chantilín</t>
  </si>
  <si>
    <t>Cochapamba</t>
  </si>
  <si>
    <t>Sigchos</t>
  </si>
  <si>
    <t>Chugchillán</t>
  </si>
  <si>
    <t>Isinliví</t>
  </si>
  <si>
    <t>Las Pampas</t>
  </si>
  <si>
    <t>Palo Quemado</t>
  </si>
  <si>
    <t>Chimborazo</t>
  </si>
  <si>
    <t>Riobamba</t>
  </si>
  <si>
    <t>Cacha (Cab. en Machángara)</t>
  </si>
  <si>
    <t>Calpi</t>
  </si>
  <si>
    <t>Cubijíes</t>
  </si>
  <si>
    <t>Flores</t>
  </si>
  <si>
    <t>Licán</t>
  </si>
  <si>
    <t>Licto</t>
  </si>
  <si>
    <t>Pungalá</t>
  </si>
  <si>
    <t>Punín</t>
  </si>
  <si>
    <t>Quimiag</t>
  </si>
  <si>
    <t>San Luis</t>
  </si>
  <si>
    <t>Alausí</t>
  </si>
  <si>
    <t>Achupallas</t>
  </si>
  <si>
    <t>Guasuntos</t>
  </si>
  <si>
    <t>Huigra</t>
  </si>
  <si>
    <t>Multitud</t>
  </si>
  <si>
    <t>Pistishí (Nariz del Diablo)</t>
  </si>
  <si>
    <t>Pumallacta</t>
  </si>
  <si>
    <t>Sevilla</t>
  </si>
  <si>
    <t>Sibambe</t>
  </si>
  <si>
    <t>Tixán</t>
  </si>
  <si>
    <t>Colta</t>
  </si>
  <si>
    <t>Villa la Unión (Cajabamba)</t>
  </si>
  <si>
    <t>Cañi</t>
  </si>
  <si>
    <t>Columbe</t>
  </si>
  <si>
    <t>Juan de Velasco (Pangor)</t>
  </si>
  <si>
    <t>Santiago de Quito (Cab. en San Antonio de Quito)</t>
  </si>
  <si>
    <t>Chambo</t>
  </si>
  <si>
    <t>Chunchi</t>
  </si>
  <si>
    <t>Capzol</t>
  </si>
  <si>
    <t>Compud</t>
  </si>
  <si>
    <t>Gonzol</t>
  </si>
  <si>
    <t>Llagos</t>
  </si>
  <si>
    <t>Guamote</t>
  </si>
  <si>
    <t>Cebadas</t>
  </si>
  <si>
    <t>Palmira</t>
  </si>
  <si>
    <t>Guano</t>
  </si>
  <si>
    <t>Guanando</t>
  </si>
  <si>
    <t>Ilapo</t>
  </si>
  <si>
    <t>La Providencia</t>
  </si>
  <si>
    <t>San Andrés</t>
  </si>
  <si>
    <t>San Gerardo de Pacaicaguan</t>
  </si>
  <si>
    <t>San Isidro de Patulú</t>
  </si>
  <si>
    <t>San José del Chazo</t>
  </si>
  <si>
    <t>Santa fé de Galán</t>
  </si>
  <si>
    <t>Valparaíso</t>
  </si>
  <si>
    <t>Pallatanga</t>
  </si>
  <si>
    <t>Penipe</t>
  </si>
  <si>
    <t>El Altar</t>
  </si>
  <si>
    <t>Matus</t>
  </si>
  <si>
    <t>Puela</t>
  </si>
  <si>
    <t>San Antonio de Bayushig</t>
  </si>
  <si>
    <t>La Candelaria</t>
  </si>
  <si>
    <t>Bilbao (Cab. en Quilluyacu)</t>
  </si>
  <si>
    <t>Cumandá</t>
  </si>
  <si>
    <t>El Oro</t>
  </si>
  <si>
    <t>Machala</t>
  </si>
  <si>
    <t>El Retiro</t>
  </si>
  <si>
    <t>Arenillas</t>
  </si>
  <si>
    <t>Chacras</t>
  </si>
  <si>
    <t>Palmales</t>
  </si>
  <si>
    <t>Carcabón</t>
  </si>
  <si>
    <t>Atahualpa</t>
  </si>
  <si>
    <t>Ayapamba</t>
  </si>
  <si>
    <t>Cordoncillo</t>
  </si>
  <si>
    <t>Milagro</t>
  </si>
  <si>
    <t>San José</t>
  </si>
  <si>
    <t>San Juan de Cerro Azul</t>
  </si>
  <si>
    <t>Balsas</t>
  </si>
  <si>
    <t>Bellamaría</t>
  </si>
  <si>
    <t>Chilla</t>
  </si>
  <si>
    <t>El Guabo</t>
  </si>
  <si>
    <t>Barbones (Sucre)</t>
  </si>
  <si>
    <t>La Iberia</t>
  </si>
  <si>
    <t>Tendales (Cab. en Puerto Tendales)</t>
  </si>
  <si>
    <t>Río Bonito</t>
  </si>
  <si>
    <t>Huaquillas</t>
  </si>
  <si>
    <t>Marcabelí</t>
  </si>
  <si>
    <t>El Ingenio</t>
  </si>
  <si>
    <t>Pasaje</t>
  </si>
  <si>
    <t>Buenavista</t>
  </si>
  <si>
    <t>Casacay</t>
  </si>
  <si>
    <t>La Peaña</t>
  </si>
  <si>
    <t>Progreso</t>
  </si>
  <si>
    <t>Uzhcurrumi</t>
  </si>
  <si>
    <t>Cañaquemada</t>
  </si>
  <si>
    <t>Piñas</t>
  </si>
  <si>
    <t>Capiro (Cab. en la Capilla de Capiro)</t>
  </si>
  <si>
    <t>La Bocana</t>
  </si>
  <si>
    <t>Moromoro (Cab. en el Vado)</t>
  </si>
  <si>
    <t>Piedras</t>
  </si>
  <si>
    <t>San Roque (Ambrosio Maldonado)</t>
  </si>
  <si>
    <t>Saracay</t>
  </si>
  <si>
    <t>Portovelo</t>
  </si>
  <si>
    <t>Curtincapa</t>
  </si>
  <si>
    <t>Morales</t>
  </si>
  <si>
    <t>Salatí</t>
  </si>
  <si>
    <t>Santa Rosa</t>
  </si>
  <si>
    <t>Bellavista</t>
  </si>
  <si>
    <t>Jambelí</t>
  </si>
  <si>
    <t>La Avanzada</t>
  </si>
  <si>
    <t>Torata</t>
  </si>
  <si>
    <t>Victoria</t>
  </si>
  <si>
    <t>Zaruma</t>
  </si>
  <si>
    <t>Abañín</t>
  </si>
  <si>
    <t>Arcapamba</t>
  </si>
  <si>
    <t>Guanazán</t>
  </si>
  <si>
    <t>Guizhaguiña</t>
  </si>
  <si>
    <t>Huertas</t>
  </si>
  <si>
    <t>Malvas</t>
  </si>
  <si>
    <t>Muluncay Grande</t>
  </si>
  <si>
    <t>Sinsao</t>
  </si>
  <si>
    <t>Salvias</t>
  </si>
  <si>
    <t>Las Lajas</t>
  </si>
  <si>
    <t>La Libertad</t>
  </si>
  <si>
    <t>El Paraíso</t>
  </si>
  <si>
    <t>Esmeraldas</t>
  </si>
  <si>
    <t>Camarones (Cab. en San Vicente)</t>
  </si>
  <si>
    <t>Crnel. Carlos Concha Torres (Cab. en Huele)</t>
  </si>
  <si>
    <t>Chinca</t>
  </si>
  <si>
    <t>Majua</t>
  </si>
  <si>
    <t>San Mateo</t>
  </si>
  <si>
    <t>Tabiazo</t>
  </si>
  <si>
    <t>Tachina</t>
  </si>
  <si>
    <t>Vuelta Larga</t>
  </si>
  <si>
    <t>Eloy Alfaro</t>
  </si>
  <si>
    <t>Valdéz (Limónes)</t>
  </si>
  <si>
    <t>Anchayacu</t>
  </si>
  <si>
    <t>Atahualpa (Cab. en Camarones)</t>
  </si>
  <si>
    <t>Borbón</t>
  </si>
  <si>
    <t>La Tola</t>
  </si>
  <si>
    <t>Luis Vargas Torres (Cab. en Playa de Oro)</t>
  </si>
  <si>
    <t>Pampanal de Bolívar</t>
  </si>
  <si>
    <t>San Francisco de Onzole</t>
  </si>
  <si>
    <t>Santo Domingo de Onzole</t>
  </si>
  <si>
    <t>Selva Alegre</t>
  </si>
  <si>
    <t>Telembí</t>
  </si>
  <si>
    <t>Colón Eloy del María</t>
  </si>
  <si>
    <t>San José de Cayapas</t>
  </si>
  <si>
    <t>Timbiré</t>
  </si>
  <si>
    <t>Muisne</t>
  </si>
  <si>
    <t>Daule</t>
  </si>
  <si>
    <t>Galera</t>
  </si>
  <si>
    <t>Quingue (Olmedo Perdomo Franco)</t>
  </si>
  <si>
    <t>Salima</t>
  </si>
  <si>
    <t>San Francisco</t>
  </si>
  <si>
    <t>San Gregorio</t>
  </si>
  <si>
    <t>San José de Chamanga (Cab. en Chamanga)</t>
  </si>
  <si>
    <t>Quinindé</t>
  </si>
  <si>
    <t>Rosa Zárate (Quinindé)</t>
  </si>
  <si>
    <t>Cube</t>
  </si>
  <si>
    <t>Chura (Chancama) (Cab. en El Yerbero)</t>
  </si>
  <si>
    <t>Malimpia</t>
  </si>
  <si>
    <t>Viche</t>
  </si>
  <si>
    <t>Alto Tambo (Cab. en Guadual)</t>
  </si>
  <si>
    <t>Ancón (Pichangal) (Cab. en Palma Real)</t>
  </si>
  <si>
    <t>Calderón</t>
  </si>
  <si>
    <t>Carondelet</t>
  </si>
  <si>
    <t>5 de Junio (Cab. en Uimbi)</t>
  </si>
  <si>
    <t>Mataje (Cab. en Santander)</t>
  </si>
  <si>
    <t>San Javier de Cachaví (Cab. en San Javier)</t>
  </si>
  <si>
    <t>Santa Rita</t>
  </si>
  <si>
    <t>Tambillo</t>
  </si>
  <si>
    <t>Tululbí (Cab. en Ricaurte)</t>
  </si>
  <si>
    <t>Urbina</t>
  </si>
  <si>
    <t>Atacames</t>
  </si>
  <si>
    <t>Súa (Cab. en la Bocana)</t>
  </si>
  <si>
    <t>Tonchigüe</t>
  </si>
  <si>
    <t>Tonsupa</t>
  </si>
  <si>
    <t>Rioverde</t>
  </si>
  <si>
    <t>Ríoverde</t>
  </si>
  <si>
    <t>Chontaduro</t>
  </si>
  <si>
    <t>Chumundé</t>
  </si>
  <si>
    <t>Lagarto</t>
  </si>
  <si>
    <t>Montalvo (cab. en Horqueta)</t>
  </si>
  <si>
    <t>Rocafuerte</t>
  </si>
  <si>
    <t>La Concordia</t>
  </si>
  <si>
    <t>Guayas</t>
  </si>
  <si>
    <t>Guayaquil</t>
  </si>
  <si>
    <t>Juan Gómez Rendón (Progreso)</t>
  </si>
  <si>
    <t>Morro</t>
  </si>
  <si>
    <t>Posorja</t>
  </si>
  <si>
    <t>Puná</t>
  </si>
  <si>
    <t>Tenguel</t>
  </si>
  <si>
    <t>Alfredo Baquerizo Moreno (Jujan)</t>
  </si>
  <si>
    <t>Alfredo Baquerizo Moreno (Juján)</t>
  </si>
  <si>
    <t>Balao</t>
  </si>
  <si>
    <t>Balzar</t>
  </si>
  <si>
    <t>Colimes</t>
  </si>
  <si>
    <t>San Jacinto</t>
  </si>
  <si>
    <t>Juan Bautista Aguirre (Los Tintos)</t>
  </si>
  <si>
    <t>Laurel</t>
  </si>
  <si>
    <t>Limonal</t>
  </si>
  <si>
    <t>Los Lojas (Enrique Baquerizo Moreno)</t>
  </si>
  <si>
    <t>Durán</t>
  </si>
  <si>
    <t>Eloy Alfaro (Durán)</t>
  </si>
  <si>
    <t>El Empalme</t>
  </si>
  <si>
    <t>Velasco Ibarra (El Empalme)</t>
  </si>
  <si>
    <t>Guayas (Pueblo Nuevo)</t>
  </si>
  <si>
    <t>El Rosario</t>
  </si>
  <si>
    <t>El triunfo</t>
  </si>
  <si>
    <t>El Triunfo</t>
  </si>
  <si>
    <t>Chobo</t>
  </si>
  <si>
    <t>Mariscal Sucre (Huaques)</t>
  </si>
  <si>
    <t>Roberto Astudillo (cab. en Cruce de Venecia)</t>
  </si>
  <si>
    <t>Naranjal</t>
  </si>
  <si>
    <t>Jesús María</t>
  </si>
  <si>
    <t>San Carlos</t>
  </si>
  <si>
    <t>Santa Rosa de Flandes</t>
  </si>
  <si>
    <t>Taura</t>
  </si>
  <si>
    <t>Naranjito</t>
  </si>
  <si>
    <t>Palestina</t>
  </si>
  <si>
    <t>Pedro Carbo</t>
  </si>
  <si>
    <t>Valle de La Virgen</t>
  </si>
  <si>
    <t>Sabanilla</t>
  </si>
  <si>
    <t>Samborondón</t>
  </si>
  <si>
    <t>Tarifa</t>
  </si>
  <si>
    <t>Santa lucía</t>
  </si>
  <si>
    <t>Santa Lucía</t>
  </si>
  <si>
    <t>Salitre (Urbina Jado)</t>
  </si>
  <si>
    <t>El Salitre (Las Ramas),  Cab. Cantonal</t>
  </si>
  <si>
    <t>General vernaza (Dos Esteros)</t>
  </si>
  <si>
    <t>La Victoria (Ñauza)</t>
  </si>
  <si>
    <t>Junquillal</t>
  </si>
  <si>
    <t>San Jacinto de Yaguachi</t>
  </si>
  <si>
    <t>Gral. Pedro J. Montero (Boliche)</t>
  </si>
  <si>
    <t>Yaguachi Viejo (Cone)</t>
  </si>
  <si>
    <t>Virgen de Fátima</t>
  </si>
  <si>
    <t>Playas</t>
  </si>
  <si>
    <t>General Villamil (Playas)</t>
  </si>
  <si>
    <t>Simón Bolívar</t>
  </si>
  <si>
    <t>Crnel. Lorenzo de Garaicoa (Pedregal)</t>
  </si>
  <si>
    <t>Coronel Marcelino Maridueña</t>
  </si>
  <si>
    <t>Coronel Marcelino Maridueña (San Carlos)</t>
  </si>
  <si>
    <t>Lomas de Sargentillo</t>
  </si>
  <si>
    <t>Nobol</t>
  </si>
  <si>
    <t>Narcisa de Jesús</t>
  </si>
  <si>
    <t>General Antonio Elizalde (Bucay)</t>
  </si>
  <si>
    <t>Isidro Ayora</t>
  </si>
  <si>
    <t>Imbabura</t>
  </si>
  <si>
    <t>Ibarra</t>
  </si>
  <si>
    <t>San Miguel de Ibarra</t>
  </si>
  <si>
    <t>Ambuquí</t>
  </si>
  <si>
    <t>Angochagua</t>
  </si>
  <si>
    <t>Carolina</t>
  </si>
  <si>
    <t>La Esperanza</t>
  </si>
  <si>
    <t>Lita</t>
  </si>
  <si>
    <t>Antonio Ante</t>
  </si>
  <si>
    <t>Atuntaqui</t>
  </si>
  <si>
    <t>Imbaya (San Luis de Cobuendo)</t>
  </si>
  <si>
    <t>San Francisco de Natabuela</t>
  </si>
  <si>
    <t>San José de Chaltura</t>
  </si>
  <si>
    <t>San Roque</t>
  </si>
  <si>
    <t>Cotacachi</t>
  </si>
  <si>
    <t>Apuela</t>
  </si>
  <si>
    <t>García Moreno (Llurimagua)</t>
  </si>
  <si>
    <t>Imantag</t>
  </si>
  <si>
    <t>Peñaherrera</t>
  </si>
  <si>
    <t>Plaza Gutiérrez (Calvario)</t>
  </si>
  <si>
    <t>Quiroga</t>
  </si>
  <si>
    <t>6 de Julio de Cuellaje (Cab. en Cuellaje)</t>
  </si>
  <si>
    <t>Vacas Galindo (El Churo) (Cab. en San Miguel Alto)</t>
  </si>
  <si>
    <t>Otavalo</t>
  </si>
  <si>
    <t>Dr. Miguel Egas Cabezas (Peguche)</t>
  </si>
  <si>
    <t>Eugenio Espejo (Calpaquí)</t>
  </si>
  <si>
    <t>González Suárez</t>
  </si>
  <si>
    <t>Pataquí</t>
  </si>
  <si>
    <t>San José de Quichinche</t>
  </si>
  <si>
    <t>San Juan de Ilumán</t>
  </si>
  <si>
    <t>San Pablo</t>
  </si>
  <si>
    <t>Selva Alegre (Cab. en San Miguel de Pamplona)</t>
  </si>
  <si>
    <t>Pimampiro</t>
  </si>
  <si>
    <t>Chugá</t>
  </si>
  <si>
    <t>Mariano Acosta</t>
  </si>
  <si>
    <t>San Francisco de Sigsipamba</t>
  </si>
  <si>
    <t>San Miguel de Urcuqui</t>
  </si>
  <si>
    <t>Urcuquí</t>
  </si>
  <si>
    <t>Cahuasquí</t>
  </si>
  <si>
    <t>La Merced de Buenos Aires</t>
  </si>
  <si>
    <t>Pablo Arenas</t>
  </si>
  <si>
    <t>San Blas</t>
  </si>
  <si>
    <t>Tumbabiro</t>
  </si>
  <si>
    <t>Loja</t>
  </si>
  <si>
    <t>Chantaco</t>
  </si>
  <si>
    <t>Chuquiribamba</t>
  </si>
  <si>
    <t>El Cisne</t>
  </si>
  <si>
    <t>Gualel</t>
  </si>
  <si>
    <t>Jimbilla</t>
  </si>
  <si>
    <t>Malacatos (Valladolid)</t>
  </si>
  <si>
    <t>San Lucas</t>
  </si>
  <si>
    <t>San Pedro de Vilcabamba</t>
  </si>
  <si>
    <t>Taquil (Miguel Riofrío)</t>
  </si>
  <si>
    <t>Vilcabamba (Victoria)</t>
  </si>
  <si>
    <t>Yangana (Arsenio Castillo)</t>
  </si>
  <si>
    <t>Quinara</t>
  </si>
  <si>
    <t>Calvas</t>
  </si>
  <si>
    <t>Cariamanga</t>
  </si>
  <si>
    <t>Colaisaca</t>
  </si>
  <si>
    <t>El lucero</t>
  </si>
  <si>
    <t>Utuana</t>
  </si>
  <si>
    <t>Sanguillín</t>
  </si>
  <si>
    <t>Catamayo</t>
  </si>
  <si>
    <t>Catamayo (La Toma)</t>
  </si>
  <si>
    <t>Guayquichuma</t>
  </si>
  <si>
    <t>San Pedro de la Bendita</t>
  </si>
  <si>
    <t>Zambi</t>
  </si>
  <si>
    <t>Celica</t>
  </si>
  <si>
    <t>Cruzpamba (Cab. en Carlos Bustamante)</t>
  </si>
  <si>
    <t>Pozul (San Juan de Pozul)</t>
  </si>
  <si>
    <t>Tnte. Maximiliano Rodríguez Loaiza</t>
  </si>
  <si>
    <t>Chaguarpamba</t>
  </si>
  <si>
    <t>Santa Rufina</t>
  </si>
  <si>
    <t>Amarillos</t>
  </si>
  <si>
    <t>Espíndola</t>
  </si>
  <si>
    <t>Jimbura</t>
  </si>
  <si>
    <t>Santa Teresita</t>
  </si>
  <si>
    <t>27 de abril (cab. en la naranja)</t>
  </si>
  <si>
    <t>El Airo</t>
  </si>
  <si>
    <t>Gonzanamá</t>
  </si>
  <si>
    <t>Changaimina (La Libertad)</t>
  </si>
  <si>
    <t>Nambacola</t>
  </si>
  <si>
    <t>Purunuma (Eguiguren)</t>
  </si>
  <si>
    <t>Sacapalca</t>
  </si>
  <si>
    <t>Macará</t>
  </si>
  <si>
    <t>Larama</t>
  </si>
  <si>
    <t>Sabiango (La Capilla)</t>
  </si>
  <si>
    <t>Paltas</t>
  </si>
  <si>
    <t>Catacocha</t>
  </si>
  <si>
    <t>Cangonamá</t>
  </si>
  <si>
    <t>Guachanamá</t>
  </si>
  <si>
    <t>Lauro Guerrero</t>
  </si>
  <si>
    <t>Orianga</t>
  </si>
  <si>
    <t>Casanga</t>
  </si>
  <si>
    <t>Yamana</t>
  </si>
  <si>
    <t>Puyango</t>
  </si>
  <si>
    <t>Alamor</t>
  </si>
  <si>
    <t>Ciano</t>
  </si>
  <si>
    <t>El Arenal</t>
  </si>
  <si>
    <t>El Limo (Mariana de Jesús)</t>
  </si>
  <si>
    <t>Mercadillo</t>
  </si>
  <si>
    <t>Vicentino</t>
  </si>
  <si>
    <t>Saraguro</t>
  </si>
  <si>
    <t>El paraíso de Celén</t>
  </si>
  <si>
    <t>El tablón</t>
  </si>
  <si>
    <t>Lluzhapa</t>
  </si>
  <si>
    <t>Manú</t>
  </si>
  <si>
    <t>San Antonio de Qumbe (Cumbe)</t>
  </si>
  <si>
    <t>San Pablo de Tenta</t>
  </si>
  <si>
    <t>San Sebastian de Yúluc</t>
  </si>
  <si>
    <t>Urdaneta (Paquishapa)</t>
  </si>
  <si>
    <t>Sumaypamba</t>
  </si>
  <si>
    <t>Sozoranga</t>
  </si>
  <si>
    <t>Nueva Fátima</t>
  </si>
  <si>
    <t>Tacamoros</t>
  </si>
  <si>
    <t>Zapotillo</t>
  </si>
  <si>
    <t>Cazaderos (Cab. en Mangaurco)</t>
  </si>
  <si>
    <t>Garzareal</t>
  </si>
  <si>
    <t>Limones</t>
  </si>
  <si>
    <t>Paletillas</t>
  </si>
  <si>
    <t>Bolaspamba</t>
  </si>
  <si>
    <t>Pindal</t>
  </si>
  <si>
    <t>Chaquinal</t>
  </si>
  <si>
    <t>12 de Diciembre (Cab. en Achiotes)</t>
  </si>
  <si>
    <t>Quilanga</t>
  </si>
  <si>
    <t>Fundochamba</t>
  </si>
  <si>
    <t>San Antonio de las Aradas (Cab. en las Aradas)</t>
  </si>
  <si>
    <t>Olmedo</t>
  </si>
  <si>
    <t>La Tingue</t>
  </si>
  <si>
    <t>Los Ríos</t>
  </si>
  <si>
    <t>Babahoyo</t>
  </si>
  <si>
    <t>Caracol</t>
  </si>
  <si>
    <t>Febres Cordero (Las Juntas)(Cab. en Mata de Cacao)</t>
  </si>
  <si>
    <t>Pimocha</t>
  </si>
  <si>
    <t>Baba</t>
  </si>
  <si>
    <t>Guare</t>
  </si>
  <si>
    <t>Isla de Bejucal</t>
  </si>
  <si>
    <t>Montalvo</t>
  </si>
  <si>
    <t>Puebloviejo</t>
  </si>
  <si>
    <t>Puerto Pechiche</t>
  </si>
  <si>
    <t>Quevedo</t>
  </si>
  <si>
    <t>Urdaneta</t>
  </si>
  <si>
    <t>Catarama</t>
  </si>
  <si>
    <t>Ventanas</t>
  </si>
  <si>
    <t>Zapotal</t>
  </si>
  <si>
    <t>Vinces</t>
  </si>
  <si>
    <t>Antonio Sotomayor (Cab. en Playas de Vinces)</t>
  </si>
  <si>
    <t>Palenque</t>
  </si>
  <si>
    <t>Buena Fé</t>
  </si>
  <si>
    <t>San Jacinto de Buena Fé</t>
  </si>
  <si>
    <t>Patricia Pilar</t>
  </si>
  <si>
    <t>Valencia</t>
  </si>
  <si>
    <t>Mocache</t>
  </si>
  <si>
    <t>Quinsaloma</t>
  </si>
  <si>
    <t>Manabí</t>
  </si>
  <si>
    <t>Portoviejo</t>
  </si>
  <si>
    <t>Abdón Calderón (San Francisco)</t>
  </si>
  <si>
    <t>Alhajuela (Bajo Grande)</t>
  </si>
  <si>
    <t>Crucita</t>
  </si>
  <si>
    <t>Pueblo Nuevo</t>
  </si>
  <si>
    <t>Riochico (Río Chico)</t>
  </si>
  <si>
    <t>San Plácido</t>
  </si>
  <si>
    <t>Chirijos</t>
  </si>
  <si>
    <t>Calceta</t>
  </si>
  <si>
    <t>Membrillo</t>
  </si>
  <si>
    <t>Chone</t>
  </si>
  <si>
    <t>Boyacá</t>
  </si>
  <si>
    <t>Canuto</t>
  </si>
  <si>
    <t>Convento</t>
  </si>
  <si>
    <t>Chibunga</t>
  </si>
  <si>
    <t>El Carmen</t>
  </si>
  <si>
    <t>Wilfrido Loor Moreira (Maicito)</t>
  </si>
  <si>
    <t>San Pedro de Suma</t>
  </si>
  <si>
    <t>Flavio Alfaro</t>
  </si>
  <si>
    <t>San Francisco de Novillo (Cab. en Novillo)</t>
  </si>
  <si>
    <t>Zapallo</t>
  </si>
  <si>
    <t>Jipijapa</t>
  </si>
  <si>
    <t>América</t>
  </si>
  <si>
    <t>El Anegado (Cab. en Eloy Alfaro)</t>
  </si>
  <si>
    <t>Julcuy</t>
  </si>
  <si>
    <t>Membrillal</t>
  </si>
  <si>
    <t>Pedro Pablo Gómez</t>
  </si>
  <si>
    <t>Puerto de Cayo</t>
  </si>
  <si>
    <t>Junín</t>
  </si>
  <si>
    <t>Manta</t>
  </si>
  <si>
    <t>Santa Marianita (Boca de Pacoche)</t>
  </si>
  <si>
    <t>Montecristi</t>
  </si>
  <si>
    <t>La Pila</t>
  </si>
  <si>
    <t>Paján</t>
  </si>
  <si>
    <t>Campozano (la Palma de Paján)</t>
  </si>
  <si>
    <t>Cascol</t>
  </si>
  <si>
    <t>Guale</t>
  </si>
  <si>
    <t>Lascano</t>
  </si>
  <si>
    <t>Pichincha</t>
  </si>
  <si>
    <t>Barraganete</t>
  </si>
  <si>
    <t>Santa Ana de Vuelta Larga</t>
  </si>
  <si>
    <t>Ayacucho</t>
  </si>
  <si>
    <t>Honorato Vásquez (Cab. en Vásquez)</t>
  </si>
  <si>
    <t>San Pablo (Cab. en Pueblo Nuevo)</t>
  </si>
  <si>
    <t>Sucre</t>
  </si>
  <si>
    <t>Bahía de Caráquez</t>
  </si>
  <si>
    <t>Charapotó</t>
  </si>
  <si>
    <t>Tosagua</t>
  </si>
  <si>
    <t>Bachillero</t>
  </si>
  <si>
    <t>Angel Pedro Giler (La Estancilla)</t>
  </si>
  <si>
    <t>24 de Mayo</t>
  </si>
  <si>
    <t>Noboa</t>
  </si>
  <si>
    <t>Arq. Sixto Duran Ballén</t>
  </si>
  <si>
    <t>Pedernales</t>
  </si>
  <si>
    <t>Cojimíes</t>
  </si>
  <si>
    <t>10 de Agosto</t>
  </si>
  <si>
    <t>Puerto López</t>
  </si>
  <si>
    <t>Machalilla</t>
  </si>
  <si>
    <t>Salango</t>
  </si>
  <si>
    <t>Jama</t>
  </si>
  <si>
    <t>Jaramijó</t>
  </si>
  <si>
    <t>Canoa</t>
  </si>
  <si>
    <t>Morona</t>
  </si>
  <si>
    <t>Macas</t>
  </si>
  <si>
    <t>Alshi (Cab. en 9 de octubre)</t>
  </si>
  <si>
    <t>General Proaño</t>
  </si>
  <si>
    <t>Sevilla Don Bosco</t>
  </si>
  <si>
    <t>Sinaí</t>
  </si>
  <si>
    <t>Zuña (Zuñac)</t>
  </si>
  <si>
    <t>Cuchaentza</t>
  </si>
  <si>
    <t>Río Blanco</t>
  </si>
  <si>
    <t>Gualaquiza</t>
  </si>
  <si>
    <t>Amazonas (Rosario de Cuyes)</t>
  </si>
  <si>
    <t>Bermejos</t>
  </si>
  <si>
    <t>Bomboiza</t>
  </si>
  <si>
    <t>Chigüinda</t>
  </si>
  <si>
    <t>Nueva Tarqui</t>
  </si>
  <si>
    <t>San Miguel de Cuyes</t>
  </si>
  <si>
    <t>El Ideal</t>
  </si>
  <si>
    <t>Limón Indanza</t>
  </si>
  <si>
    <t>General Leonidas Plaza Gutiérrez (Limón)</t>
  </si>
  <si>
    <t>Indanza</t>
  </si>
  <si>
    <t>San Antonio (Cab. en San Antonio Centro)</t>
  </si>
  <si>
    <t>San Miguel de Conchay</t>
  </si>
  <si>
    <t>Santa Susana de Chiviaza (Cab. en Chiviaza)</t>
  </si>
  <si>
    <t>Yunganza (Cab. en el Rosario)</t>
  </si>
  <si>
    <t>Palora</t>
  </si>
  <si>
    <t>Palora (Metzera)</t>
  </si>
  <si>
    <t>Arapicos</t>
  </si>
  <si>
    <t>Cumandá (Cab. en Colonia Agrícola Sevilla del Oro)</t>
  </si>
  <si>
    <t>Sangay (Cab. en Nayamanaca)</t>
  </si>
  <si>
    <t>16 de Agosto</t>
  </si>
  <si>
    <t>Santiago de Méndez</t>
  </si>
  <si>
    <t>Copal</t>
  </si>
  <si>
    <t>Chupianza</t>
  </si>
  <si>
    <t>Patuca</t>
  </si>
  <si>
    <t>San Luis de el Acho (Cab. en el Acho)</t>
  </si>
  <si>
    <t>Tayuza</t>
  </si>
  <si>
    <t>San Francisco de  Chinimbimi</t>
  </si>
  <si>
    <t>Sucúa</t>
  </si>
  <si>
    <t>Huambi</t>
  </si>
  <si>
    <t>Santa Marianita de Jesús</t>
  </si>
  <si>
    <t>Huamboya</t>
  </si>
  <si>
    <t>Chiguaza</t>
  </si>
  <si>
    <t>San Juan Bosco</t>
  </si>
  <si>
    <t>Pan de Azúcar</t>
  </si>
  <si>
    <t>San Carlos de Limón</t>
  </si>
  <si>
    <t>San Jacinto de Wakambeis</t>
  </si>
  <si>
    <t>Santiago de Pananza</t>
  </si>
  <si>
    <t>Huasaga (Cab. en Wampuik)</t>
  </si>
  <si>
    <t>Macuma</t>
  </si>
  <si>
    <t>Tuutinentza</t>
  </si>
  <si>
    <t>Logroño</t>
  </si>
  <si>
    <t>Yaupi</t>
  </si>
  <si>
    <t>Shimpis</t>
  </si>
  <si>
    <t>Pablo Sexto</t>
  </si>
  <si>
    <t>Tiwintza</t>
  </si>
  <si>
    <t>San José de Morona</t>
  </si>
  <si>
    <t>Napo</t>
  </si>
  <si>
    <t>Tena</t>
  </si>
  <si>
    <t>Ahuano</t>
  </si>
  <si>
    <t>Chontapunta</t>
  </si>
  <si>
    <t>Pano</t>
  </si>
  <si>
    <t>Puerto Misahualli</t>
  </si>
  <si>
    <t>Puerto napo</t>
  </si>
  <si>
    <t>Tálag</t>
  </si>
  <si>
    <t>Archidona</t>
  </si>
  <si>
    <t>Cotundo</t>
  </si>
  <si>
    <t>San Pablo de Ushpayacu</t>
  </si>
  <si>
    <t>El Chaco</t>
  </si>
  <si>
    <t>Gonzalo Díaz de Pineda (El Bombón)</t>
  </si>
  <si>
    <t>Linares</t>
  </si>
  <si>
    <t>Oyacachi</t>
  </si>
  <si>
    <t>Sardinas</t>
  </si>
  <si>
    <t>Quijos</t>
  </si>
  <si>
    <t>Baeza</t>
  </si>
  <si>
    <t>Cosanga</t>
  </si>
  <si>
    <t>Cuyuja</t>
  </si>
  <si>
    <t>Papallacta</t>
  </si>
  <si>
    <t>San Francisco de Borja (Virgilio Dávila)</t>
  </si>
  <si>
    <t>Sumaco</t>
  </si>
  <si>
    <t>Carlos Julio Arosemena Tola</t>
  </si>
  <si>
    <t>Pastaza</t>
  </si>
  <si>
    <t>Puyo</t>
  </si>
  <si>
    <t>Canelos</t>
  </si>
  <si>
    <t>Diez  de Agosto</t>
  </si>
  <si>
    <t>Fátima</t>
  </si>
  <si>
    <t>Montalvo (Andoas)</t>
  </si>
  <si>
    <t>Pomona</t>
  </si>
  <si>
    <t>Río Corrientes</t>
  </si>
  <si>
    <t>Río Tigre</t>
  </si>
  <si>
    <t>Sarayacu</t>
  </si>
  <si>
    <t>Simón Bolívar (Cab. en Mushullacta)</t>
  </si>
  <si>
    <t>Teniente Hugo Ortiz</t>
  </si>
  <si>
    <t>Veracruz (Indillama) (Cab. en Indillama)</t>
  </si>
  <si>
    <t>Mera</t>
  </si>
  <si>
    <t>Madre Tierra</t>
  </si>
  <si>
    <t>Shell</t>
  </si>
  <si>
    <t>Santa Clara</t>
  </si>
  <si>
    <t>San josé</t>
  </si>
  <si>
    <t>Arajuno</t>
  </si>
  <si>
    <t>Curaray</t>
  </si>
  <si>
    <t>Quito</t>
  </si>
  <si>
    <t>Quito Distrito Metropolitano</t>
  </si>
  <si>
    <t>Alangasí</t>
  </si>
  <si>
    <t>Amaguaña</t>
  </si>
  <si>
    <t>Atahualpa (Habaspamba)</t>
  </si>
  <si>
    <t>Calacalí</t>
  </si>
  <si>
    <t>Calderón (Carapungo)</t>
  </si>
  <si>
    <t>Conocoto</t>
  </si>
  <si>
    <t>Cumbayá</t>
  </si>
  <si>
    <t>Chavezpamba</t>
  </si>
  <si>
    <t>Checa (Chilpa)</t>
  </si>
  <si>
    <t>El Quinche</t>
  </si>
  <si>
    <t>Gualea</t>
  </si>
  <si>
    <t>Guangopolo</t>
  </si>
  <si>
    <t>Guayllabamba</t>
  </si>
  <si>
    <t>La Merced</t>
  </si>
  <si>
    <t>Llano Chico</t>
  </si>
  <si>
    <t>Lloa</t>
  </si>
  <si>
    <t>Nanegal</t>
  </si>
  <si>
    <t>Nanegalito</t>
  </si>
  <si>
    <t>Nayón</t>
  </si>
  <si>
    <t>Nono</t>
  </si>
  <si>
    <t>Pacto</t>
  </si>
  <si>
    <t>Perucho</t>
  </si>
  <si>
    <t>Pifo</t>
  </si>
  <si>
    <t>Píntag</t>
  </si>
  <si>
    <t>Pomasqui</t>
  </si>
  <si>
    <t>Puéllaro</t>
  </si>
  <si>
    <t>Puembo</t>
  </si>
  <si>
    <t>San José de Minas</t>
  </si>
  <si>
    <t>Tababela</t>
  </si>
  <si>
    <t>Tumbaco</t>
  </si>
  <si>
    <t>Yaruquí</t>
  </si>
  <si>
    <t>Zámbiza</t>
  </si>
  <si>
    <t>Cayambe</t>
  </si>
  <si>
    <t>Ascázubi</t>
  </si>
  <si>
    <t>Cangahua</t>
  </si>
  <si>
    <t>Olmedo (Pesillo)</t>
  </si>
  <si>
    <t>Otón</t>
  </si>
  <si>
    <t>Santa Rosa de Cuzubamba</t>
  </si>
  <si>
    <t>Mejía</t>
  </si>
  <si>
    <t>Machachi</t>
  </si>
  <si>
    <t>Alóag</t>
  </si>
  <si>
    <t>Aloasí</t>
  </si>
  <si>
    <t>Cutuglahua</t>
  </si>
  <si>
    <t>El Chaupi</t>
  </si>
  <si>
    <t>Manuel Cornejo Astorga (Tandapi)</t>
  </si>
  <si>
    <t>Uyumbicho</t>
  </si>
  <si>
    <t>Pedro Moncayo</t>
  </si>
  <si>
    <t>Tabacundo</t>
  </si>
  <si>
    <t>Malchinguí</t>
  </si>
  <si>
    <t>Tocachi</t>
  </si>
  <si>
    <t>Tupigachi</t>
  </si>
  <si>
    <t>Rumiñahui</t>
  </si>
  <si>
    <t>Sangolquí</t>
  </si>
  <si>
    <t>Cotogchoa</t>
  </si>
  <si>
    <t>Rumipamba</t>
  </si>
  <si>
    <t>San Miguel de los Bancos</t>
  </si>
  <si>
    <t>Mindo</t>
  </si>
  <si>
    <t>Pedro Vicente Maldonado</t>
  </si>
  <si>
    <t>Puerto Quito</t>
  </si>
  <si>
    <t>Tungurahua</t>
  </si>
  <si>
    <t>Ambato</t>
  </si>
  <si>
    <t>Ambatillo</t>
  </si>
  <si>
    <t>Atahualpa (Chisalata)</t>
  </si>
  <si>
    <t>Augusto N. Martínez (Mundugleo)</t>
  </si>
  <si>
    <t>Constantino Fernandez (Cab. en Cullitahua)</t>
  </si>
  <si>
    <t>Huachi Grande</t>
  </si>
  <si>
    <t>Izamba</t>
  </si>
  <si>
    <t>Juan Benigno Vela</t>
  </si>
  <si>
    <t>Pasa</t>
  </si>
  <si>
    <t>Picaigua</t>
  </si>
  <si>
    <t>Pilagüín (Pilagüín)</t>
  </si>
  <si>
    <t>Quisapincha (Quizapincha)</t>
  </si>
  <si>
    <t>San Bartolomé de Pinllog</t>
  </si>
  <si>
    <t>San Fernando (Pasa San Fernando)</t>
  </si>
  <si>
    <t>Totoras</t>
  </si>
  <si>
    <t>Cunchibamba</t>
  </si>
  <si>
    <t>Unamuncho</t>
  </si>
  <si>
    <t>Baños de Agua Santa</t>
  </si>
  <si>
    <t>Lligua</t>
  </si>
  <si>
    <t>Río Negro</t>
  </si>
  <si>
    <t>Río Verde</t>
  </si>
  <si>
    <t>Ulba</t>
  </si>
  <si>
    <t>Cevallos</t>
  </si>
  <si>
    <t>Mocha</t>
  </si>
  <si>
    <t>Pinguilí</t>
  </si>
  <si>
    <t>Patate</t>
  </si>
  <si>
    <t>Los Andes (cab. en poatug)</t>
  </si>
  <si>
    <t>Sucre (Cab. en Sucre-Patate Urco)</t>
  </si>
  <si>
    <t>Quero</t>
  </si>
  <si>
    <t>Yanayacu - Mochapata (Cab. en Yanayacu)</t>
  </si>
  <si>
    <t>San Pedro de Pelileo</t>
  </si>
  <si>
    <t>Pelileo</t>
  </si>
  <si>
    <t>Benítez (Pachanlica)</t>
  </si>
  <si>
    <t>Cotaló</t>
  </si>
  <si>
    <t>Chiquicha (Cab. en Chiquicha Grande)</t>
  </si>
  <si>
    <t>El Rosario (Rumichaca)</t>
  </si>
  <si>
    <t>García Moreno (Chumaqui)</t>
  </si>
  <si>
    <t>Guambaló (Huambaló)</t>
  </si>
  <si>
    <t>Salasaca</t>
  </si>
  <si>
    <t>Santiago de Píllaro</t>
  </si>
  <si>
    <t>Píllaro</t>
  </si>
  <si>
    <t>Baquerizo Moreno</t>
  </si>
  <si>
    <t>Emilio María Terán (Rumipamba)</t>
  </si>
  <si>
    <t>Marcos Espinel (Chacata)</t>
  </si>
  <si>
    <t>Presidente Urbina (Chagrapamba -Patzucul)</t>
  </si>
  <si>
    <t>San José de Poaló</t>
  </si>
  <si>
    <t>San Miguelito</t>
  </si>
  <si>
    <t>Tisaleo</t>
  </si>
  <si>
    <t>Quinchicoto</t>
  </si>
  <si>
    <t>Zamora Chinchipe</t>
  </si>
  <si>
    <t>Zamora</t>
  </si>
  <si>
    <t>Cumbaratza</t>
  </si>
  <si>
    <t>Guadalupe</t>
  </si>
  <si>
    <t>Imbana (la Victoria de Imbana)</t>
  </si>
  <si>
    <t>Timbara</t>
  </si>
  <si>
    <t>San Carlos de las Minas</t>
  </si>
  <si>
    <t>Zumba</t>
  </si>
  <si>
    <t>Chito</t>
  </si>
  <si>
    <t>El Chorro</t>
  </si>
  <si>
    <t>La Chonta</t>
  </si>
  <si>
    <t>Pucapamba</t>
  </si>
  <si>
    <t>Guayzimi</t>
  </si>
  <si>
    <t>Zurmi</t>
  </si>
  <si>
    <t>Nuevo Paraíso</t>
  </si>
  <si>
    <t>Yacuambi</t>
  </si>
  <si>
    <t>28 de Mayo (San José de Yacuambi)</t>
  </si>
  <si>
    <t>Tutupali</t>
  </si>
  <si>
    <t>Yantzaza</t>
  </si>
  <si>
    <t>Yantzaza (Yanzatza)</t>
  </si>
  <si>
    <t>Chicaña</t>
  </si>
  <si>
    <t>Los Encuentros</t>
  </si>
  <si>
    <t>El pangui</t>
  </si>
  <si>
    <t>El Pangui</t>
  </si>
  <si>
    <t>El Guisme</t>
  </si>
  <si>
    <t>Pachicutza</t>
  </si>
  <si>
    <t>Tundayme</t>
  </si>
  <si>
    <t>Centinela del Cóndor</t>
  </si>
  <si>
    <t>Zumbi</t>
  </si>
  <si>
    <t>Palanda</t>
  </si>
  <si>
    <t>El Porvenir del Carmen</t>
  </si>
  <si>
    <t>San Francisco del Vergel</t>
  </si>
  <si>
    <t>Valladolid</t>
  </si>
  <si>
    <t>La Canela</t>
  </si>
  <si>
    <t>Nuevo Quito</t>
  </si>
  <si>
    <t>Galápagos</t>
  </si>
  <si>
    <t>San Cristóbal</t>
  </si>
  <si>
    <t>Puerto Baquerizo Moreno</t>
  </si>
  <si>
    <t>El Progreso</t>
  </si>
  <si>
    <t>Isla Santa María (Floreana) (Cab. en  Pto. Velasco Ibarra)</t>
  </si>
  <si>
    <t>Isabela</t>
  </si>
  <si>
    <t>Puerto Villamil</t>
  </si>
  <si>
    <t>Tomás de Berlanga (Santo Tomás)</t>
  </si>
  <si>
    <t>Santa Cruz</t>
  </si>
  <si>
    <t>Puerto ayora</t>
  </si>
  <si>
    <t>Santa Rosa (incluye la Isla Baltra)</t>
  </si>
  <si>
    <t>Sucumbíos</t>
  </si>
  <si>
    <t>Lago Agrio</t>
  </si>
  <si>
    <t>Nueva Loja</t>
  </si>
  <si>
    <t>Dureno</t>
  </si>
  <si>
    <t>General Farfán</t>
  </si>
  <si>
    <t>El Eno</t>
  </si>
  <si>
    <t>Pacayacu</t>
  </si>
  <si>
    <t>Jambeli</t>
  </si>
  <si>
    <t>Santa Cecilia</t>
  </si>
  <si>
    <t>Gonzalo Pizarro</t>
  </si>
  <si>
    <t>Lumbaqui</t>
  </si>
  <si>
    <t>El Reventador</t>
  </si>
  <si>
    <t>Puerto Libre</t>
  </si>
  <si>
    <t>Putumayo</t>
  </si>
  <si>
    <t>Puerto el Carmen del Putumayo</t>
  </si>
  <si>
    <t>Palma Roja</t>
  </si>
  <si>
    <t>Puerto Bolívar (Puerto Montufar)</t>
  </si>
  <si>
    <t>Puerto Rodríguez</t>
  </si>
  <si>
    <t>Santa Elena</t>
  </si>
  <si>
    <t>Shushufindi</t>
  </si>
  <si>
    <t>Limoncocha</t>
  </si>
  <si>
    <t>Pañacocha</t>
  </si>
  <si>
    <t>San Roque (Cab. en San Vicente)</t>
  </si>
  <si>
    <t>San Pedro de los Cofanes</t>
  </si>
  <si>
    <t>Siete de julio</t>
  </si>
  <si>
    <t>La Bonita</t>
  </si>
  <si>
    <t>El Playón de San Francisco</t>
  </si>
  <si>
    <t>La Sofía</t>
  </si>
  <si>
    <t>Rosa Florida</t>
  </si>
  <si>
    <t>Santa Bárbara</t>
  </si>
  <si>
    <t>Cascales</t>
  </si>
  <si>
    <t>El Dorado de Cascales</t>
  </si>
  <si>
    <t>Santa Rosa de Sucumbíos</t>
  </si>
  <si>
    <t>Cuyabeno</t>
  </si>
  <si>
    <t>Tarapoa</t>
  </si>
  <si>
    <t>Aguas Negras</t>
  </si>
  <si>
    <t>Orellana</t>
  </si>
  <si>
    <t>Puerto Francisco de Orellana (El Coca)</t>
  </si>
  <si>
    <t>Dayuma</t>
  </si>
  <si>
    <t>Taracoa (Cab. en Nueva Esperanza: Yuca)</t>
  </si>
  <si>
    <t>Alejandro Labaca</t>
  </si>
  <si>
    <t>El Dorado</t>
  </si>
  <si>
    <t>El Edén</t>
  </si>
  <si>
    <t>Inés Arango</t>
  </si>
  <si>
    <t>La Belleza</t>
  </si>
  <si>
    <t>San José de Guayusa</t>
  </si>
  <si>
    <t>San Luis de Armenia</t>
  </si>
  <si>
    <t>Aguarico</t>
  </si>
  <si>
    <t>Nuevo rocafuerte</t>
  </si>
  <si>
    <t>Capitán Augusto Rivadeneyra</t>
  </si>
  <si>
    <t>Cononaco</t>
  </si>
  <si>
    <t>Santa María de Huiririma</t>
  </si>
  <si>
    <t>Tiputini</t>
  </si>
  <si>
    <t>Yasuní</t>
  </si>
  <si>
    <t>La Joya de los Sachas</t>
  </si>
  <si>
    <t>La joya de los sachas</t>
  </si>
  <si>
    <t>Enokanqui (Cab. en el Paraíso)</t>
  </si>
  <si>
    <t>Pompeya</t>
  </si>
  <si>
    <t>San Sebastián del Coca</t>
  </si>
  <si>
    <t>Lago San Pedro</t>
  </si>
  <si>
    <t>Tres de Noviembre</t>
  </si>
  <si>
    <t>Unión Milagreña</t>
  </si>
  <si>
    <t>Loreto</t>
  </si>
  <si>
    <t>Ávila (Cab. en Huiruno)</t>
  </si>
  <si>
    <t>Puerto Murialdo</t>
  </si>
  <si>
    <t>San José de Payamino</t>
  </si>
  <si>
    <t>San José de Dahuano</t>
  </si>
  <si>
    <t>San Vicente de Huaticocha</t>
  </si>
  <si>
    <t>Santo Domingo de los Tsáchilas</t>
  </si>
  <si>
    <t>Santo Domingo</t>
  </si>
  <si>
    <t>Santo Domingo de los Colorados</t>
  </si>
  <si>
    <t>Alluriquín</t>
  </si>
  <si>
    <t>Puerto Limón</t>
  </si>
  <si>
    <t>Luz de América</t>
  </si>
  <si>
    <t>San Jacinto del Búa</t>
  </si>
  <si>
    <t>Valle Hermoso</t>
  </si>
  <si>
    <t>El Esfuerzo</t>
  </si>
  <si>
    <t>Santa María del Toachi</t>
  </si>
  <si>
    <t>Colonche</t>
  </si>
  <si>
    <t>Chanduy</t>
  </si>
  <si>
    <t>Manglaralto</t>
  </si>
  <si>
    <t>Simón Bolívar (Julio Moreno)</t>
  </si>
  <si>
    <t>San José de Ancón</t>
  </si>
  <si>
    <t>Anconcito</t>
  </si>
  <si>
    <t>José Luis Tamayo (Muey)</t>
  </si>
  <si>
    <t>Zona no delimitadas</t>
  </si>
  <si>
    <t>Las Golondrinas</t>
  </si>
  <si>
    <t>Manga del Cura</t>
  </si>
  <si>
    <t>El Piedrero</t>
  </si>
  <si>
    <t>Son aquellas operaciones de crédito cuyo monto por operación y saldo adeudado en microcréditos a la institución financiera sea menor o igual a USD $1.000, otorgadas a microempresarios que registran un nivel de ventas anuales inferior a USD 100.000, a trabajadores por cuenta propia, o a un grupo de prestatarios con garantía solidaria.</t>
  </si>
  <si>
    <t>USD $0,01 hasta USD $1000,00</t>
  </si>
  <si>
    <t>MIGRANTES RETORNADOS</t>
  </si>
  <si>
    <t>CREDITO PARA FINANCIAR BENEFICIARIOS  DE PROGRAMAS SOCIALES INCLUSIVOS</t>
  </si>
  <si>
    <t>ORGANIZACIONES DE LA ECONOMIA POPULAR Y SOLIDARIA</t>
  </si>
  <si>
    <t>CREDITO PARA FORTALECIMIENTO DE ORGANIZACIONES  DEL SECTOR FINANCIERO POPULAR Y SOLIDARIO</t>
  </si>
  <si>
    <r>
      <t xml:space="preserve">Bajo esta figura la CONAFIPS </t>
    </r>
    <r>
      <rPr>
        <b/>
        <u val="single"/>
        <sz val="11"/>
        <rFont val="Calibri"/>
        <family val="2"/>
      </rPr>
      <t xml:space="preserve">reembolsa </t>
    </r>
    <r>
      <rPr>
        <sz val="11"/>
        <rFont val="Calibri"/>
        <family val="2"/>
      </rPr>
      <t>a la operadora el capital colocado en operaciones de microcrédito en los últimos 90 días, siempre que estas operaciones tengan un monto no mayor a USD. 10.000, con plazo no mayor a 36 meses y 48 meses, destinadas a adquirir activos fijos o financiar capital de trabajo.</t>
    </r>
  </si>
  <si>
    <r>
      <t xml:space="preserve">El </t>
    </r>
    <r>
      <rPr>
        <b/>
        <u val="single"/>
        <sz val="11"/>
        <rFont val="Calibri"/>
        <family val="2"/>
      </rPr>
      <t>anticipo</t>
    </r>
    <r>
      <rPr>
        <sz val="11"/>
        <rFont val="Calibri"/>
        <family val="2"/>
      </rPr>
      <t xml:space="preserve">, corresponde a financiar colocaciones de microcrédito estas operaciones tengan un monto no mayor a USD. 10.000, para cubrir capital de trabajo  36 meses, o compra de activos fijos y con plazo no mayor a 48 meses, este monto, debe estar atado a la colocación que la operadora realizará durante los próximos 60 días, pues al término de este plazo la deben justificar con información detallada (nombres, numero de cédula, actividad, dirección, teléfonos, etc.) de los individuos que recibieron los créditos. En el caso de que no coloquen todo el monto recibido, tendrán que rembolsar al CONAFIPS la diferencia. Para el caso de la línea de Fortalecimiento se ajustará al siguiente cuadro: </t>
    </r>
  </si>
  <si>
    <t>Son aquellas operaciones de crédito, cuyo monto por operación y saldo adeudado en microcréditos a la institución financiera sea superior a USD $1.001 y hasta USD $10.000, otorgadas a microempresarios que registran un nivel de ventas o ingresos anuales inferior a USD 100.000, a trabajadores por cuenta propia, o a un grupo de prestatarios con garantía solidaria.</t>
  </si>
  <si>
    <t>USD $1001,00 hasta USD $10.000,00</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</si>
</sst>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mm\-yyyy"/>
    <numFmt numFmtId="165" formatCode="dd/mm/yyyy;@"/>
    <numFmt numFmtId="166" formatCode="###&quot; meses&quot;"/>
    <numFmt numFmtId="167" formatCode="[$-F800]dddd\,\ mmmm\ dd\,\ yyyy"/>
    <numFmt numFmtId="168" formatCode="[$-300A]dddd\,\ dd&quot; de &quot;mmmm&quot; de &quot;yyyy"/>
    <numFmt numFmtId="169" formatCode="&quot;$&quot;\ #,##0.00"/>
    <numFmt numFmtId="170" formatCode="0.0%"/>
  </numFmts>
  <fonts count="66">
    <font>
      <sz val="11"/>
      <color theme="1"/>
      <name val="Calibri"/>
      <family val="2"/>
    </font>
    <font>
      <sz val="11"/>
      <color indexed="8"/>
      <name val="Calibri"/>
      <family val="2"/>
    </font>
    <font>
      <sz val="11"/>
      <name val="Calibri"/>
      <family val="2"/>
    </font>
    <font>
      <sz val="10"/>
      <color indexed="8"/>
      <name val="Calibri"/>
      <family val="2"/>
    </font>
    <font>
      <u val="single"/>
      <sz val="10"/>
      <color indexed="12"/>
      <name val="Arial"/>
      <family val="2"/>
    </font>
    <font>
      <sz val="10"/>
      <name val="Arial"/>
      <family val="2"/>
    </font>
    <font>
      <b/>
      <sz val="10"/>
      <name val="Calibri"/>
      <family val="2"/>
    </font>
    <font>
      <b/>
      <u val="single"/>
      <sz val="11"/>
      <name val="Calibri"/>
      <family val="2"/>
    </font>
    <font>
      <sz val="9"/>
      <name val="Calibri"/>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8"/>
      <name val="Calibri"/>
      <family val="2"/>
    </font>
    <font>
      <sz val="10"/>
      <name val="Calibri"/>
      <family val="2"/>
    </font>
    <font>
      <b/>
      <sz val="12"/>
      <color indexed="40"/>
      <name val="Calibri"/>
      <family val="2"/>
    </font>
    <font>
      <b/>
      <sz val="11"/>
      <name val="Calibri"/>
      <family val="2"/>
    </font>
    <font>
      <b/>
      <sz val="16"/>
      <name val="Calibri"/>
      <family val="2"/>
    </font>
    <font>
      <b/>
      <sz val="14"/>
      <name val="Calibri"/>
      <family val="2"/>
    </font>
    <font>
      <b/>
      <sz val="12"/>
      <name val="Calibri"/>
      <family val="2"/>
    </font>
    <font>
      <sz val="9"/>
      <color indexed="8"/>
      <name val="Calibri"/>
      <family val="2"/>
    </font>
    <font>
      <b/>
      <sz val="10"/>
      <color indexed="9"/>
      <name val="Calibri"/>
      <family val="2"/>
    </font>
    <font>
      <b/>
      <sz val="12"/>
      <color indexed="8"/>
      <name val="Calibri"/>
      <family val="2"/>
    </font>
    <font>
      <b/>
      <sz val="16"/>
      <color indexed="8"/>
      <name val="Calibri"/>
      <family val="2"/>
    </font>
    <font>
      <sz val="8"/>
      <color indexed="8"/>
      <name val="Calibri"/>
      <family val="2"/>
    </font>
    <font>
      <sz val="8"/>
      <name val="Segoe UI"/>
      <family val="2"/>
    </font>
    <font>
      <b/>
      <sz val="11"/>
      <color indexed="9"/>
      <name val="Aharon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Calibri"/>
      <family val="2"/>
    </font>
    <font>
      <sz val="10"/>
      <color theme="1"/>
      <name val="Calibri"/>
      <family val="2"/>
    </font>
    <font>
      <b/>
      <sz val="12"/>
      <color rgb="FF00B0F0"/>
      <name val="Calibri"/>
      <family val="2"/>
    </font>
    <font>
      <sz val="9"/>
      <color theme="1"/>
      <name val="Calibri"/>
      <family val="2"/>
    </font>
    <font>
      <b/>
      <sz val="10"/>
      <color theme="0"/>
      <name val="Calibri"/>
      <family val="2"/>
    </font>
    <font>
      <b/>
      <sz val="12"/>
      <color theme="1"/>
      <name val="Calibri"/>
      <family val="2"/>
    </font>
    <font>
      <b/>
      <sz val="16"/>
      <color theme="1"/>
      <name val="Calibri"/>
      <family val="2"/>
    </font>
    <font>
      <sz val="8"/>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indexed="43"/>
        <bgColor indexed="64"/>
      </patternFill>
    </fill>
    <fill>
      <patternFill patternType="solid">
        <fgColor rgb="FFFFFF00"/>
        <bgColor indexed="64"/>
      </patternFill>
    </fill>
    <fill>
      <patternFill patternType="solid">
        <fgColor rgb="FFFFFF66"/>
        <bgColor indexed="64"/>
      </patternFill>
    </fill>
    <fill>
      <patternFill patternType="solid">
        <fgColor theme="0"/>
        <bgColor indexed="64"/>
      </patternFill>
    </fill>
    <fill>
      <patternFill patternType="solid">
        <fgColor indexed="51"/>
        <bgColor indexed="64"/>
      </patternFill>
    </fill>
    <fill>
      <patternFill patternType="solid">
        <fgColor theme="2" tint="-0.09996999800205231"/>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n"/>
    </border>
    <border>
      <left/>
      <right/>
      <top style="thin"/>
      <bottom/>
    </border>
    <border>
      <left style="thin"/>
      <right style="thin"/>
      <top style="thin"/>
      <bottom style="thin"/>
    </border>
    <border>
      <left style="thin"/>
      <right style="thin"/>
      <top/>
      <bottom style="thin"/>
    </border>
    <border>
      <left style="medium"/>
      <right style="medium"/>
      <top style="medium"/>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border>
    <border>
      <left style="thin"/>
      <right style="thin"/>
      <top/>
      <bottom/>
    </border>
    <border>
      <left/>
      <right/>
      <top style="medium"/>
      <bottom style="medium"/>
    </border>
    <border>
      <left/>
      <right style="medium"/>
      <top style="medium"/>
      <bottom style="medium"/>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border>
    <border>
      <left style="medium"/>
      <right style="thin"/>
      <top/>
      <bottom style="thin"/>
    </border>
    <border>
      <left style="medium"/>
      <right style="thin"/>
      <top style="thin"/>
      <bottom style="medium"/>
    </border>
    <border>
      <left style="thin"/>
      <right style="thin"/>
      <top style="thin"/>
      <bottom style="medium"/>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medium"/>
      <bottom style="medium"/>
    </border>
    <border>
      <left style="medium"/>
      <right/>
      <top style="medium"/>
      <bottom style="medium"/>
    </border>
    <border>
      <left style="thin"/>
      <right/>
      <top style="thin"/>
      <bottom style="thin"/>
    </border>
    <border>
      <left/>
      <right style="thin"/>
      <top style="thin"/>
      <bottom style="thin"/>
    </border>
    <border>
      <left/>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399">
    <xf numFmtId="0" fontId="0" fillId="0" borderId="0" xfId="0" applyFont="1" applyAlignment="1">
      <alignment/>
    </xf>
    <xf numFmtId="0" fontId="0" fillId="0" borderId="10" xfId="0" applyBorder="1" applyAlignment="1" applyProtection="1">
      <alignment/>
      <protection/>
    </xf>
    <xf numFmtId="0" fontId="0" fillId="0" borderId="11" xfId="0" applyBorder="1" applyAlignment="1" applyProtection="1">
      <alignment/>
      <protection/>
    </xf>
    <xf numFmtId="0" fontId="0" fillId="0" borderId="11" xfId="0" applyFill="1"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0" fontId="0" fillId="0" borderId="14" xfId="0" applyBorder="1" applyAlignment="1" applyProtection="1">
      <alignment/>
      <protection/>
    </xf>
    <xf numFmtId="0" fontId="0" fillId="0" borderId="0" xfId="0" applyAlignment="1" applyProtection="1">
      <alignment/>
      <protection/>
    </xf>
    <xf numFmtId="0" fontId="52" fillId="0" borderId="0" xfId="0" applyFont="1" applyAlignment="1" applyProtection="1">
      <alignment/>
      <protection/>
    </xf>
    <xf numFmtId="0" fontId="41" fillId="0" borderId="0" xfId="0" applyFont="1" applyAlignment="1" applyProtection="1">
      <alignment/>
      <protection/>
    </xf>
    <xf numFmtId="0" fontId="52" fillId="0" borderId="11" xfId="0" applyFont="1" applyBorder="1" applyAlignment="1" applyProtection="1">
      <alignment/>
      <protection/>
    </xf>
    <xf numFmtId="0" fontId="52" fillId="0" borderId="12" xfId="0" applyFont="1" applyBorder="1" applyAlignment="1" applyProtection="1">
      <alignment/>
      <protection/>
    </xf>
    <xf numFmtId="0" fontId="2" fillId="0" borderId="13" xfId="0" applyFont="1" applyBorder="1" applyAlignment="1" applyProtection="1">
      <alignment/>
      <protection/>
    </xf>
    <xf numFmtId="0" fontId="41" fillId="0" borderId="0" xfId="0" applyFont="1" applyBorder="1" applyAlignment="1" applyProtection="1">
      <alignment/>
      <protection/>
    </xf>
    <xf numFmtId="0" fontId="41" fillId="0" borderId="0" xfId="0" applyFont="1" applyFill="1" applyBorder="1" applyAlignment="1" applyProtection="1">
      <alignment/>
      <protection/>
    </xf>
    <xf numFmtId="0" fontId="2" fillId="0" borderId="14" xfId="0" applyFont="1" applyBorder="1" applyAlignment="1" applyProtection="1">
      <alignment/>
      <protection/>
    </xf>
    <xf numFmtId="0" fontId="2" fillId="0" borderId="0" xfId="0" applyFont="1" applyAlignment="1" applyProtection="1">
      <alignment/>
      <protection/>
    </xf>
    <xf numFmtId="0" fontId="52" fillId="0" borderId="13" xfId="0" applyFont="1" applyBorder="1" applyAlignment="1" applyProtection="1">
      <alignment/>
      <protection/>
    </xf>
    <xf numFmtId="0" fontId="52" fillId="0" borderId="0" xfId="0" applyFont="1" applyBorder="1" applyAlignment="1" applyProtection="1">
      <alignment/>
      <protection/>
    </xf>
    <xf numFmtId="0" fontId="52" fillId="0" borderId="14" xfId="0" applyFont="1" applyBorder="1" applyAlignment="1" applyProtection="1">
      <alignment/>
      <protection/>
    </xf>
    <xf numFmtId="0" fontId="0" fillId="0" borderId="0" xfId="0" applyBorder="1" applyAlignment="1" applyProtection="1">
      <alignment horizontal="center" vertical="center" wrapText="1"/>
      <protection/>
    </xf>
    <xf numFmtId="0" fontId="2" fillId="0" borderId="0" xfId="0" applyFont="1" applyBorder="1" applyAlignment="1" applyProtection="1">
      <alignment horizontal="justify" vertical="top"/>
      <protection/>
    </xf>
    <xf numFmtId="0" fontId="57" fillId="0" borderId="0" xfId="0" applyFont="1" applyBorder="1" applyAlignment="1" applyProtection="1">
      <alignment horizontal="left" vertical="center" wrapText="1"/>
      <protection/>
    </xf>
    <xf numFmtId="0" fontId="56" fillId="0" borderId="0" xfId="0" applyFont="1" applyBorder="1" applyAlignment="1" applyProtection="1">
      <alignment horizontal="center" vertical="center" wrapText="1"/>
      <protection/>
    </xf>
    <xf numFmtId="0" fontId="0" fillId="0" borderId="15" xfId="0" applyBorder="1" applyAlignment="1" applyProtection="1">
      <alignment/>
      <protection/>
    </xf>
    <xf numFmtId="0" fontId="0" fillId="0" borderId="16" xfId="0" applyFill="1" applyBorder="1" applyAlignment="1" applyProtection="1">
      <alignment/>
      <protection/>
    </xf>
    <xf numFmtId="0" fontId="0" fillId="0" borderId="16" xfId="0" applyBorder="1" applyAlignment="1" applyProtection="1">
      <alignment/>
      <protection/>
    </xf>
    <xf numFmtId="0" fontId="56" fillId="0" borderId="16" xfId="0" applyFont="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17" xfId="0" applyBorder="1" applyAlignment="1" applyProtection="1">
      <alignment/>
      <protection/>
    </xf>
    <xf numFmtId="0" fontId="0" fillId="0" borderId="0" xfId="0" applyBorder="1" applyAlignment="1" applyProtection="1">
      <alignment horizontal="center" wrapText="1"/>
      <protection/>
    </xf>
    <xf numFmtId="0" fontId="52" fillId="0" borderId="15" xfId="0" applyFont="1" applyBorder="1" applyAlignment="1" applyProtection="1">
      <alignment/>
      <protection/>
    </xf>
    <xf numFmtId="0" fontId="52" fillId="0" borderId="16" xfId="0" applyFont="1" applyBorder="1" applyAlignment="1" applyProtection="1">
      <alignment/>
      <protection/>
    </xf>
    <xf numFmtId="0" fontId="52" fillId="0" borderId="17" xfId="0" applyFont="1" applyBorder="1" applyAlignment="1" applyProtection="1">
      <alignment/>
      <protection/>
    </xf>
    <xf numFmtId="0" fontId="58" fillId="0" borderId="0" xfId="0" applyFont="1" applyBorder="1" applyAlignment="1" applyProtection="1">
      <alignment/>
      <protection/>
    </xf>
    <xf numFmtId="0" fontId="0" fillId="0" borderId="0" xfId="0" applyFill="1" applyAlignment="1" applyProtection="1">
      <alignment/>
      <protection/>
    </xf>
    <xf numFmtId="0" fontId="0" fillId="0" borderId="0" xfId="0" applyAlignment="1" applyProtection="1">
      <alignment vertical="center" wrapText="1"/>
      <protection/>
    </xf>
    <xf numFmtId="0" fontId="0" fillId="0" borderId="0" xfId="0" applyFill="1" applyAlignment="1" applyProtection="1">
      <alignment/>
      <protection/>
    </xf>
    <xf numFmtId="0" fontId="0" fillId="0" borderId="18" xfId="0" applyFill="1" applyBorder="1" applyAlignment="1" applyProtection="1">
      <alignment/>
      <protection/>
    </xf>
    <xf numFmtId="0" fontId="0" fillId="0" borderId="18" xfId="0" applyBorder="1" applyAlignment="1" applyProtection="1">
      <alignment/>
      <protection/>
    </xf>
    <xf numFmtId="0" fontId="0" fillId="0" borderId="13" xfId="0" applyBorder="1" applyAlignment="1" applyProtection="1">
      <alignment vertical="top"/>
      <protection/>
    </xf>
    <xf numFmtId="0" fontId="0" fillId="0" borderId="0" xfId="0" applyBorder="1" applyAlignment="1" applyProtection="1">
      <alignment vertical="top"/>
      <protection/>
    </xf>
    <xf numFmtId="0" fontId="0" fillId="0" borderId="19" xfId="0" applyBorder="1" applyAlignment="1" applyProtection="1">
      <alignment vertical="top"/>
      <protection/>
    </xf>
    <xf numFmtId="0" fontId="0" fillId="0" borderId="14" xfId="0" applyBorder="1" applyAlignment="1" applyProtection="1">
      <alignment vertical="top"/>
      <protection/>
    </xf>
    <xf numFmtId="0" fontId="0" fillId="0" borderId="0" xfId="0" applyAlignment="1" applyProtection="1">
      <alignment vertical="top"/>
      <protection/>
    </xf>
    <xf numFmtId="0" fontId="57" fillId="0" borderId="19" xfId="0" applyFont="1" applyFill="1" applyBorder="1" applyAlignment="1" applyProtection="1">
      <alignment vertical="top"/>
      <protection/>
    </xf>
    <xf numFmtId="0" fontId="57" fillId="0" borderId="0" xfId="0" applyFont="1" applyFill="1" applyBorder="1" applyAlignment="1" applyProtection="1">
      <alignment vertical="top"/>
      <protection/>
    </xf>
    <xf numFmtId="0" fontId="57" fillId="0" borderId="0" xfId="0" applyFont="1" applyBorder="1" applyAlignment="1" applyProtection="1">
      <alignment vertical="top"/>
      <protection/>
    </xf>
    <xf numFmtId="0" fontId="2" fillId="0" borderId="0" xfId="54" applyNumberFormat="1" applyFont="1" applyAlignment="1" applyProtection="1">
      <alignment vertical="center"/>
      <protection/>
    </xf>
    <xf numFmtId="0" fontId="2" fillId="0" borderId="0" xfId="54" applyNumberFormat="1" applyFont="1" applyAlignment="1" applyProtection="1">
      <alignment vertical="center" wrapText="1"/>
      <protection/>
    </xf>
    <xf numFmtId="0" fontId="2" fillId="0" borderId="0" xfId="54" applyNumberFormat="1" applyFont="1" applyBorder="1" applyAlignment="1" applyProtection="1">
      <alignment vertical="center"/>
      <protection/>
    </xf>
    <xf numFmtId="0" fontId="2" fillId="0" borderId="0" xfId="54" applyNumberFormat="1" applyFont="1" applyBorder="1" applyAlignment="1" applyProtection="1">
      <alignment vertical="center" wrapText="1"/>
      <protection/>
    </xf>
    <xf numFmtId="0" fontId="6" fillId="0" borderId="0" xfId="54" applyNumberFormat="1" applyFont="1" applyAlignment="1" applyProtection="1">
      <alignment horizontal="center" vertical="center" wrapText="1"/>
      <protection/>
    </xf>
    <xf numFmtId="0" fontId="28" fillId="0" borderId="0" xfId="54" applyFont="1" applyAlignment="1">
      <alignment vertical="center" wrapText="1"/>
      <protection/>
    </xf>
    <xf numFmtId="0" fontId="59" fillId="0" borderId="0" xfId="54" applyFont="1" applyAlignment="1">
      <alignment vertical="center" wrapText="1"/>
      <protection/>
    </xf>
    <xf numFmtId="0" fontId="28" fillId="0" borderId="0" xfId="54" applyFont="1" applyAlignment="1">
      <alignment horizontal="center" vertical="center" wrapText="1"/>
      <protection/>
    </xf>
    <xf numFmtId="0" fontId="6" fillId="0" borderId="0" xfId="54" applyFont="1" applyAlignment="1">
      <alignment vertical="center" wrapText="1"/>
      <protection/>
    </xf>
    <xf numFmtId="0" fontId="1" fillId="0" borderId="20" xfId="54" applyFont="1" applyBorder="1" applyAlignment="1">
      <alignment horizontal="center" vertical="center" wrapText="1"/>
      <protection/>
    </xf>
    <xf numFmtId="0" fontId="0" fillId="0" borderId="0" xfId="0" applyBorder="1" applyAlignment="1" applyProtection="1">
      <alignment horizontal="center"/>
      <protection/>
    </xf>
    <xf numFmtId="0" fontId="58" fillId="0" borderId="11" xfId="0" applyFont="1" applyFill="1" applyBorder="1" applyAlignment="1" applyProtection="1">
      <alignment/>
      <protection/>
    </xf>
    <xf numFmtId="0" fontId="58" fillId="0" borderId="12" xfId="0" applyFont="1" applyBorder="1" applyAlignment="1" applyProtection="1">
      <alignment horizontal="center" vertical="center"/>
      <protection/>
    </xf>
    <xf numFmtId="0" fontId="57" fillId="0" borderId="0" xfId="0" applyFont="1" applyBorder="1" applyAlignment="1" applyProtection="1">
      <alignment/>
      <protection/>
    </xf>
    <xf numFmtId="0" fontId="57" fillId="0" borderId="0" xfId="0" applyFont="1" applyFill="1" applyAlignment="1" applyProtection="1">
      <alignment/>
      <protection/>
    </xf>
    <xf numFmtId="0" fontId="57" fillId="0" borderId="0" xfId="0" applyFont="1" applyAlignment="1" applyProtection="1">
      <alignment/>
      <protection/>
    </xf>
    <xf numFmtId="0" fontId="58" fillId="0" borderId="0" xfId="0" applyFont="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14" xfId="0" applyFill="1" applyBorder="1" applyAlignment="1" applyProtection="1">
      <alignment/>
      <protection/>
    </xf>
    <xf numFmtId="0" fontId="0" fillId="0" borderId="14" xfId="0" applyBorder="1" applyAlignment="1" applyProtection="1">
      <alignment horizontal="center"/>
      <protection/>
    </xf>
    <xf numFmtId="0" fontId="30" fillId="0" borderId="0" xfId="54" applyNumberFormat="1" applyFont="1" applyAlignment="1" applyProtection="1">
      <alignment vertical="center"/>
      <protection/>
    </xf>
    <xf numFmtId="0" fontId="2" fillId="0" borderId="0" xfId="54" applyNumberFormat="1" applyFont="1" applyAlignment="1" applyProtection="1">
      <alignment vertical="center"/>
      <protection/>
    </xf>
    <xf numFmtId="49" fontId="2" fillId="0" borderId="0" xfId="54" applyNumberFormat="1" applyFont="1" applyAlignment="1" applyProtection="1">
      <alignment vertical="center"/>
      <protection/>
    </xf>
    <xf numFmtId="49" fontId="2" fillId="0" borderId="0" xfId="54" applyNumberFormat="1" applyFont="1" applyAlignment="1" applyProtection="1">
      <alignment horizontal="left" vertical="center"/>
      <protection/>
    </xf>
    <xf numFmtId="49" fontId="30" fillId="0" borderId="0" xfId="54" applyNumberFormat="1" applyFont="1" applyAlignment="1" applyProtection="1">
      <alignment vertical="center"/>
      <protection/>
    </xf>
    <xf numFmtId="49" fontId="30" fillId="0" borderId="0" xfId="54" applyNumberFormat="1" applyFont="1" applyAlignment="1" applyProtection="1">
      <alignment horizontal="left" vertical="center"/>
      <protection/>
    </xf>
    <xf numFmtId="0" fontId="30" fillId="0" borderId="0" xfId="54" applyNumberFormat="1" applyFont="1" applyAlignment="1" applyProtection="1">
      <alignment vertical="center" wrapText="1"/>
      <protection/>
    </xf>
    <xf numFmtId="49" fontId="30" fillId="0" borderId="0" xfId="54" applyNumberFormat="1" applyFont="1" applyAlignment="1" applyProtection="1">
      <alignment vertical="center" wrapText="1"/>
      <protection/>
    </xf>
    <xf numFmtId="49" fontId="30" fillId="0" borderId="0" xfId="54" applyNumberFormat="1" applyFont="1" applyAlignment="1" applyProtection="1">
      <alignment horizontal="left" vertical="center" wrapText="1"/>
      <protection/>
    </xf>
    <xf numFmtId="0" fontId="2" fillId="0" borderId="0" xfId="54" applyNumberFormat="1" applyFont="1" applyAlignment="1" applyProtection="1">
      <alignment vertical="center" wrapText="1"/>
      <protection/>
    </xf>
    <xf numFmtId="49" fontId="2" fillId="0" borderId="0" xfId="54" applyNumberFormat="1" applyFont="1" applyAlignment="1" applyProtection="1">
      <alignment vertical="center" wrapText="1"/>
      <protection/>
    </xf>
    <xf numFmtId="0" fontId="2" fillId="0" borderId="0" xfId="54" applyNumberFormat="1" applyFont="1" applyBorder="1" applyAlignment="1" applyProtection="1">
      <alignment vertical="center"/>
      <protection/>
    </xf>
    <xf numFmtId="49" fontId="2" fillId="0" borderId="0" xfId="54" applyNumberFormat="1" applyFont="1" applyAlignment="1" applyProtection="1">
      <alignment horizontal="left" vertical="center" wrapText="1"/>
      <protection/>
    </xf>
    <xf numFmtId="0" fontId="2" fillId="0" borderId="0" xfId="54" applyNumberFormat="1" applyFont="1" applyBorder="1" applyAlignment="1" applyProtection="1">
      <alignment vertical="center" wrapText="1"/>
      <protection/>
    </xf>
    <xf numFmtId="0" fontId="6" fillId="0" borderId="0" xfId="54" applyNumberFormat="1" applyFont="1" applyAlignment="1" applyProtection="1">
      <alignment horizontal="center" vertical="center" wrapText="1"/>
      <protection/>
    </xf>
    <xf numFmtId="0" fontId="2" fillId="0" borderId="21" xfId="54" applyNumberFormat="1" applyFont="1" applyBorder="1" applyAlignment="1" applyProtection="1">
      <alignment vertical="center" wrapText="1"/>
      <protection locked="0"/>
    </xf>
    <xf numFmtId="0" fontId="0" fillId="0" borderId="21" xfId="0" applyFont="1" applyBorder="1" applyAlignment="1" applyProtection="1">
      <alignment/>
      <protection locked="0"/>
    </xf>
    <xf numFmtId="49" fontId="0" fillId="0" borderId="21" xfId="0" applyNumberFormat="1" applyFont="1" applyBorder="1" applyAlignment="1" applyProtection="1">
      <alignment horizontal="left"/>
      <protection locked="0"/>
    </xf>
    <xf numFmtId="49" fontId="2" fillId="0" borderId="21" xfId="54" applyNumberFormat="1" applyFont="1" applyBorder="1" applyAlignment="1" applyProtection="1">
      <alignment vertical="center" wrapText="1"/>
      <protection locked="0"/>
    </xf>
    <xf numFmtId="0" fontId="0" fillId="0" borderId="20" xfId="0" applyFont="1" applyBorder="1" applyAlignment="1" applyProtection="1">
      <alignment/>
      <protection locked="0"/>
    </xf>
    <xf numFmtId="0" fontId="0" fillId="0" borderId="0" xfId="0" applyFont="1" applyAlignment="1" applyProtection="1">
      <alignment/>
      <protection/>
    </xf>
    <xf numFmtId="0" fontId="2" fillId="0" borderId="20" xfId="54" applyNumberFormat="1" applyFont="1" applyBorder="1" applyAlignment="1" applyProtection="1">
      <alignment vertical="center" wrapText="1"/>
      <protection locked="0"/>
    </xf>
    <xf numFmtId="49" fontId="2" fillId="0" borderId="20" xfId="54" applyNumberFormat="1" applyFont="1" applyBorder="1" applyAlignment="1" applyProtection="1">
      <alignment vertical="center" wrapText="1"/>
      <protection locked="0"/>
    </xf>
    <xf numFmtId="49" fontId="2" fillId="0" borderId="20" xfId="54" applyNumberFormat="1" applyFont="1" applyBorder="1" applyAlignment="1" applyProtection="1">
      <alignment horizontal="left" vertical="center" wrapText="1"/>
      <protection locked="0"/>
    </xf>
    <xf numFmtId="9" fontId="2" fillId="0" borderId="20" xfId="54" applyNumberFormat="1" applyFont="1" applyBorder="1" applyAlignment="1" applyProtection="1">
      <alignment vertical="center" wrapText="1"/>
      <protection locked="0"/>
    </xf>
    <xf numFmtId="0" fontId="30" fillId="0" borderId="0" xfId="54" applyNumberFormat="1" applyFont="1" applyAlignment="1" applyProtection="1">
      <alignment horizontal="center" vertical="center" wrapText="1"/>
      <protection/>
    </xf>
    <xf numFmtId="0" fontId="2" fillId="0" borderId="0" xfId="0" applyFont="1" applyFill="1" applyAlignment="1" applyProtection="1">
      <alignment horizontal="left" vertical="center"/>
      <protection/>
    </xf>
    <xf numFmtId="0" fontId="2" fillId="0" borderId="0" xfId="50" applyNumberFormat="1" applyFont="1" applyBorder="1" applyAlignment="1" applyProtection="1">
      <alignment horizontal="left" vertical="center"/>
      <protection/>
    </xf>
    <xf numFmtId="0" fontId="2" fillId="0" borderId="0" xfId="50" applyNumberFormat="1" applyFont="1" applyBorder="1" applyAlignment="1" applyProtection="1">
      <alignment horizontal="center" vertical="center"/>
      <protection/>
    </xf>
    <xf numFmtId="0" fontId="2" fillId="0" borderId="0" xfId="54" applyNumberFormat="1" applyFont="1" applyBorder="1" applyAlignment="1" applyProtection="1">
      <alignment horizontal="left" vertical="top" wrapText="1"/>
      <protection/>
    </xf>
    <xf numFmtId="0" fontId="2" fillId="0" borderId="0" xfId="54" applyNumberFormat="1" applyFont="1" applyBorder="1" applyAlignment="1" applyProtection="1">
      <alignment horizontal="left" vertical="top"/>
      <protection/>
    </xf>
    <xf numFmtId="49" fontId="2" fillId="0" borderId="0" xfId="54" applyNumberFormat="1" applyFont="1" applyBorder="1" applyAlignment="1" applyProtection="1">
      <alignment vertical="center"/>
      <protection/>
    </xf>
    <xf numFmtId="49" fontId="2" fillId="0" borderId="0" xfId="54" applyNumberFormat="1" applyFont="1" applyBorder="1" applyAlignment="1" applyProtection="1">
      <alignment horizontal="left" vertical="center"/>
      <protection/>
    </xf>
    <xf numFmtId="49" fontId="2" fillId="0" borderId="0" xfId="54" applyNumberFormat="1" applyFont="1" applyAlignment="1" applyProtection="1">
      <alignment horizontal="center" vertical="center"/>
      <protection/>
    </xf>
    <xf numFmtId="49" fontId="30" fillId="0" borderId="0" xfId="54" applyNumberFormat="1" applyFont="1" applyAlignment="1" applyProtection="1">
      <alignment horizontal="center" vertical="center"/>
      <protection/>
    </xf>
    <xf numFmtId="49" fontId="30" fillId="0" borderId="0" xfId="54" applyNumberFormat="1" applyFont="1" applyAlignment="1" applyProtection="1">
      <alignment horizontal="center" vertical="center" wrapText="1"/>
      <protection/>
    </xf>
    <xf numFmtId="49" fontId="2" fillId="0" borderId="0" xfId="54" applyNumberFormat="1" applyFont="1" applyAlignment="1" applyProtection="1">
      <alignment horizontal="center" vertical="center" wrapText="1"/>
      <protection/>
    </xf>
    <xf numFmtId="0" fontId="2" fillId="0" borderId="0" xfId="54" applyNumberFormat="1" applyFont="1" applyBorder="1" applyAlignment="1" applyProtection="1">
      <alignment horizontal="center" vertical="top" wrapText="1"/>
      <protection/>
    </xf>
    <xf numFmtId="44" fontId="2" fillId="0" borderId="0" xfId="51" applyFont="1" applyAlignment="1" applyProtection="1">
      <alignment vertical="center"/>
      <protection/>
    </xf>
    <xf numFmtId="44" fontId="30" fillId="0" borderId="0" xfId="51" applyFont="1" applyAlignment="1" applyProtection="1">
      <alignment vertical="center"/>
      <protection/>
    </xf>
    <xf numFmtId="44" fontId="30" fillId="0" borderId="0" xfId="51" applyFont="1" applyAlignment="1" applyProtection="1">
      <alignment vertical="center" wrapText="1"/>
      <protection/>
    </xf>
    <xf numFmtId="44" fontId="2" fillId="0" borderId="0" xfId="51" applyFont="1" applyAlignment="1" applyProtection="1">
      <alignment vertical="center" wrapText="1"/>
      <protection/>
    </xf>
    <xf numFmtId="44" fontId="2" fillId="0" borderId="0" xfId="51" applyFont="1" applyBorder="1" applyAlignment="1" applyProtection="1">
      <alignment vertical="center" wrapText="1"/>
      <protection/>
    </xf>
    <xf numFmtId="44" fontId="2" fillId="0" borderId="0" xfId="51" applyFont="1" applyBorder="1" applyAlignment="1" applyProtection="1">
      <alignment vertical="center"/>
      <protection/>
    </xf>
    <xf numFmtId="165" fontId="2" fillId="0" borderId="0" xfId="54" applyNumberFormat="1" applyFont="1" applyAlignment="1" applyProtection="1">
      <alignment horizontal="center" vertical="center"/>
      <protection/>
    </xf>
    <xf numFmtId="165" fontId="30" fillId="0" borderId="0" xfId="54" applyNumberFormat="1" applyFont="1" applyAlignment="1" applyProtection="1">
      <alignment horizontal="center" vertical="center"/>
      <protection/>
    </xf>
    <xf numFmtId="165" fontId="30" fillId="0" borderId="0" xfId="54" applyNumberFormat="1" applyFont="1" applyAlignment="1" applyProtection="1">
      <alignment horizontal="center" vertical="center" wrapText="1"/>
      <protection/>
    </xf>
    <xf numFmtId="165" fontId="41" fillId="0" borderId="0" xfId="54" applyNumberFormat="1" applyFont="1" applyAlignment="1" applyProtection="1">
      <alignment horizontal="center" vertical="center" wrapText="1"/>
      <protection/>
    </xf>
    <xf numFmtId="165" fontId="2" fillId="0" borderId="0" xfId="54" applyNumberFormat="1" applyFont="1" applyAlignment="1" applyProtection="1">
      <alignment horizontal="center" vertical="center" wrapText="1"/>
      <protection/>
    </xf>
    <xf numFmtId="0" fontId="2" fillId="0" borderId="0" xfId="54" applyNumberFormat="1" applyFont="1" applyAlignment="1" applyProtection="1">
      <alignment horizontal="center" vertical="center"/>
      <protection/>
    </xf>
    <xf numFmtId="0" fontId="30" fillId="0" borderId="0" xfId="54" applyNumberFormat="1" applyFont="1" applyAlignment="1" applyProtection="1">
      <alignment horizontal="center" vertical="center"/>
      <protection/>
    </xf>
    <xf numFmtId="0" fontId="2" fillId="0" borderId="0" xfId="54" applyNumberFormat="1" applyFont="1" applyBorder="1" applyAlignment="1" applyProtection="1">
      <alignment horizontal="center" vertical="center"/>
      <protection/>
    </xf>
    <xf numFmtId="0" fontId="2" fillId="0" borderId="0" xfId="54" applyNumberFormat="1" applyFont="1" applyBorder="1" applyAlignment="1" applyProtection="1">
      <alignment horizontal="center" vertical="center" wrapText="1"/>
      <protection/>
    </xf>
    <xf numFmtId="0" fontId="2" fillId="0" borderId="0" xfId="54" applyNumberFormat="1" applyFont="1" applyAlignment="1" applyProtection="1">
      <alignment horizontal="center" vertical="center" wrapText="1"/>
      <protection/>
    </xf>
    <xf numFmtId="10" fontId="2" fillId="0" borderId="0" xfId="58" applyNumberFormat="1" applyFont="1" applyAlignment="1" applyProtection="1">
      <alignment horizontal="center" vertical="center"/>
      <protection/>
    </xf>
    <xf numFmtId="10" fontId="30" fillId="0" borderId="0" xfId="58" applyNumberFormat="1" applyFont="1" applyAlignment="1" applyProtection="1">
      <alignment horizontal="center" vertical="center"/>
      <protection/>
    </xf>
    <xf numFmtId="10" fontId="30" fillId="0" borderId="0" xfId="58" applyNumberFormat="1" applyFont="1" applyAlignment="1" applyProtection="1">
      <alignment horizontal="center" vertical="center" wrapText="1"/>
      <protection/>
    </xf>
    <xf numFmtId="10" fontId="2" fillId="0" borderId="0" xfId="58" applyNumberFormat="1" applyFont="1" applyBorder="1" applyAlignment="1" applyProtection="1">
      <alignment horizontal="center" vertical="center"/>
      <protection/>
    </xf>
    <xf numFmtId="10" fontId="2" fillId="0" borderId="0" xfId="58" applyNumberFormat="1" applyFont="1" applyBorder="1" applyAlignment="1" applyProtection="1">
      <alignment horizontal="center" vertical="center" wrapText="1"/>
      <protection/>
    </xf>
    <xf numFmtId="10" fontId="2" fillId="0" borderId="0" xfId="58" applyNumberFormat="1" applyFont="1" applyAlignment="1" applyProtection="1">
      <alignment horizontal="center" vertical="center" wrapText="1"/>
      <protection/>
    </xf>
    <xf numFmtId="0" fontId="6" fillId="33" borderId="22" xfId="54" applyNumberFormat="1" applyFont="1" applyFill="1" applyBorder="1" applyAlignment="1" applyProtection="1">
      <alignment horizontal="center" vertical="center" wrapText="1"/>
      <protection/>
    </xf>
    <xf numFmtId="0" fontId="8" fillId="0" borderId="21" xfId="54" applyNumberFormat="1" applyFont="1" applyBorder="1" applyAlignment="1" applyProtection="1">
      <alignment horizontal="center" vertical="center" wrapText="1"/>
      <protection/>
    </xf>
    <xf numFmtId="49" fontId="8" fillId="0" borderId="0" xfId="54" applyNumberFormat="1" applyFont="1" applyAlignment="1" applyProtection="1">
      <alignment horizontal="center" vertical="center"/>
      <protection/>
    </xf>
    <xf numFmtId="49" fontId="8" fillId="0" borderId="0" xfId="54" applyNumberFormat="1" applyFont="1" applyAlignment="1" applyProtection="1">
      <alignment horizontal="center" vertical="center" wrapText="1"/>
      <protection/>
    </xf>
    <xf numFmtId="0" fontId="31" fillId="0" borderId="0" xfId="54" applyNumberFormat="1" applyFont="1" applyAlignment="1" applyProtection="1">
      <alignment horizontal="left" vertical="center"/>
      <protection/>
    </xf>
    <xf numFmtId="0" fontId="32" fillId="0" borderId="0" xfId="54" applyNumberFormat="1" applyFont="1" applyAlignment="1" applyProtection="1">
      <alignment horizontal="left" vertical="center"/>
      <protection/>
    </xf>
    <xf numFmtId="0" fontId="30" fillId="0" borderId="0" xfId="54" applyNumberFormat="1" applyFont="1" applyAlignment="1" applyProtection="1">
      <alignment horizontal="left" vertical="center" wrapText="1"/>
      <protection/>
    </xf>
    <xf numFmtId="0" fontId="30" fillId="0" borderId="0" xfId="54" applyNumberFormat="1" applyFont="1" applyAlignment="1" applyProtection="1">
      <alignment horizontal="left" vertical="center"/>
      <protection/>
    </xf>
    <xf numFmtId="49" fontId="6" fillId="33" borderId="10" xfId="54" applyNumberFormat="1" applyFont="1" applyFill="1" applyBorder="1" applyAlignment="1" applyProtection="1">
      <alignment horizontal="center" vertical="center" wrapText="1"/>
      <protection/>
    </xf>
    <xf numFmtId="49" fontId="6" fillId="14" borderId="10" xfId="54" applyNumberFormat="1" applyFont="1" applyFill="1" applyBorder="1" applyAlignment="1" applyProtection="1">
      <alignment horizontal="center" vertical="center"/>
      <protection/>
    </xf>
    <xf numFmtId="0" fontId="6" fillId="33" borderId="10" xfId="54" applyNumberFormat="1" applyFont="1" applyFill="1" applyBorder="1" applyAlignment="1" applyProtection="1">
      <alignment horizontal="center" vertical="center" wrapText="1"/>
      <protection/>
    </xf>
    <xf numFmtId="49" fontId="6" fillId="33" borderId="22" xfId="54" applyNumberFormat="1" applyFont="1" applyFill="1" applyBorder="1" applyAlignment="1" applyProtection="1">
      <alignment horizontal="center" vertical="center" wrapText="1"/>
      <protection/>
    </xf>
    <xf numFmtId="49" fontId="6" fillId="14" borderId="22" xfId="54" applyNumberFormat="1" applyFont="1" applyFill="1" applyBorder="1" applyAlignment="1" applyProtection="1">
      <alignment horizontal="center" vertical="center" wrapText="1"/>
      <protection/>
    </xf>
    <xf numFmtId="44" fontId="6" fillId="33" borderId="22" xfId="51" applyFont="1" applyFill="1" applyBorder="1" applyAlignment="1" applyProtection="1">
      <alignment horizontal="center" vertical="center" wrapText="1"/>
      <protection/>
    </xf>
    <xf numFmtId="165" fontId="6" fillId="33" borderId="22" xfId="54" applyNumberFormat="1" applyFont="1" applyFill="1" applyBorder="1" applyAlignment="1" applyProtection="1">
      <alignment horizontal="center" vertical="center" wrapText="1"/>
      <protection/>
    </xf>
    <xf numFmtId="10" fontId="6" fillId="33" borderId="22" xfId="58" applyNumberFormat="1" applyFont="1" applyFill="1" applyBorder="1" applyAlignment="1" applyProtection="1">
      <alignment horizontal="center" vertical="center" wrapText="1"/>
      <protection/>
    </xf>
    <xf numFmtId="0" fontId="2" fillId="0" borderId="23" xfId="54" applyNumberFormat="1" applyFont="1" applyBorder="1" applyAlignment="1" applyProtection="1">
      <alignment horizontal="center" vertical="center" wrapText="1"/>
      <protection/>
    </xf>
    <xf numFmtId="0" fontId="8" fillId="0" borderId="24" xfId="54" applyNumberFormat="1" applyFont="1" applyBorder="1" applyAlignment="1" applyProtection="1">
      <alignment horizontal="center" vertical="center" wrapText="1"/>
      <protection/>
    </xf>
    <xf numFmtId="0" fontId="2" fillId="0" borderId="25" xfId="54" applyNumberFormat="1" applyFont="1" applyBorder="1" applyAlignment="1" applyProtection="1">
      <alignment horizontal="center" vertical="center" wrapText="1"/>
      <protection/>
    </xf>
    <xf numFmtId="0" fontId="2" fillId="0" borderId="26" xfId="54" applyNumberFormat="1" applyFont="1" applyBorder="1" applyAlignment="1" applyProtection="1">
      <alignment horizontal="center" vertical="center" wrapText="1"/>
      <protection/>
    </xf>
    <xf numFmtId="0" fontId="8" fillId="0" borderId="27" xfId="54" applyNumberFormat="1" applyFont="1" applyBorder="1" applyAlignment="1" applyProtection="1">
      <alignment horizontal="center" vertical="center" wrapText="1"/>
      <protection/>
    </xf>
    <xf numFmtId="44" fontId="30" fillId="34" borderId="28" xfId="51" applyFont="1" applyFill="1" applyBorder="1" applyAlignment="1" applyProtection="1">
      <alignment vertical="center"/>
      <protection/>
    </xf>
    <xf numFmtId="0" fontId="30" fillId="34" borderId="28" xfId="54" applyNumberFormat="1" applyFont="1" applyFill="1" applyBorder="1" applyAlignment="1" applyProtection="1">
      <alignment vertical="center"/>
      <protection/>
    </xf>
    <xf numFmtId="165" fontId="30" fillId="34" borderId="28" xfId="54" applyNumberFormat="1" applyFont="1" applyFill="1" applyBorder="1" applyAlignment="1" applyProtection="1">
      <alignment horizontal="center" vertical="center"/>
      <protection/>
    </xf>
    <xf numFmtId="0" fontId="2" fillId="34" borderId="28" xfId="54" applyNumberFormat="1" applyFont="1" applyFill="1" applyBorder="1" applyAlignment="1" applyProtection="1">
      <alignment horizontal="center" vertical="center"/>
      <protection/>
    </xf>
    <xf numFmtId="0" fontId="2" fillId="34" borderId="28" xfId="54" applyNumberFormat="1" applyFont="1" applyFill="1" applyBorder="1" applyAlignment="1" applyProtection="1">
      <alignment vertical="center"/>
      <protection/>
    </xf>
    <xf numFmtId="10" fontId="2" fillId="34" borderId="28" xfId="58" applyNumberFormat="1" applyFont="1" applyFill="1" applyBorder="1" applyAlignment="1" applyProtection="1">
      <alignment horizontal="center" vertical="center"/>
      <protection/>
    </xf>
    <xf numFmtId="44" fontId="2" fillId="34" borderId="28" xfId="51" applyFont="1" applyFill="1" applyBorder="1" applyAlignment="1" applyProtection="1">
      <alignment vertical="center"/>
      <protection/>
    </xf>
    <xf numFmtId="10" fontId="2" fillId="34" borderId="29" xfId="58" applyNumberFormat="1" applyFont="1" applyFill="1" applyBorder="1" applyAlignment="1" applyProtection="1">
      <alignment horizontal="center" vertical="center"/>
      <protection/>
    </xf>
    <xf numFmtId="0" fontId="8" fillId="0" borderId="0" xfId="54" applyNumberFormat="1" applyFont="1" applyAlignment="1" applyProtection="1">
      <alignment vertical="center"/>
      <protection/>
    </xf>
    <xf numFmtId="0" fontId="2" fillId="0" borderId="0" xfId="54" applyNumberFormat="1" applyFont="1" applyBorder="1" applyAlignment="1" applyProtection="1">
      <alignment horizontal="center" vertical="top"/>
      <protection/>
    </xf>
    <xf numFmtId="0" fontId="8" fillId="0" borderId="0" xfId="54" applyNumberFormat="1" applyFont="1" applyBorder="1" applyAlignment="1" applyProtection="1">
      <alignment horizontal="center" vertical="top"/>
      <protection/>
    </xf>
    <xf numFmtId="0" fontId="2" fillId="0" borderId="0" xfId="54" applyNumberFormat="1" applyFont="1" applyBorder="1" applyAlignment="1" applyProtection="1">
      <alignment vertical="top"/>
      <protection/>
    </xf>
    <xf numFmtId="44" fontId="2" fillId="0" borderId="0" xfId="51" applyFont="1" applyBorder="1" applyAlignment="1" applyProtection="1">
      <alignment vertical="top"/>
      <protection/>
    </xf>
    <xf numFmtId="165" fontId="2" fillId="0" borderId="0" xfId="54" applyNumberFormat="1" applyFont="1" applyBorder="1" applyAlignment="1" applyProtection="1">
      <alignment horizontal="center" vertical="top"/>
      <protection/>
    </xf>
    <xf numFmtId="10" fontId="2" fillId="0" borderId="0" xfId="58" applyNumberFormat="1" applyFont="1" applyBorder="1" applyAlignment="1" applyProtection="1">
      <alignment horizontal="center" vertical="top"/>
      <protection/>
    </xf>
    <xf numFmtId="0" fontId="0" fillId="0" borderId="0" xfId="0" applyFont="1" applyAlignment="1" applyProtection="1">
      <alignment/>
      <protection/>
    </xf>
    <xf numFmtId="49" fontId="2" fillId="0" borderId="0" xfId="54" applyNumberFormat="1" applyFont="1" applyBorder="1" applyAlignment="1" applyProtection="1">
      <alignment horizontal="center" vertical="center"/>
      <protection/>
    </xf>
    <xf numFmtId="49" fontId="8" fillId="0" borderId="0" xfId="54" applyNumberFormat="1" applyFont="1" applyBorder="1" applyAlignment="1" applyProtection="1">
      <alignment horizontal="center" vertical="center"/>
      <protection/>
    </xf>
    <xf numFmtId="165" fontId="2" fillId="0" borderId="0" xfId="54" applyNumberFormat="1" applyFont="1" applyBorder="1" applyAlignment="1" applyProtection="1">
      <alignment horizontal="center" vertical="center"/>
      <protection/>
    </xf>
    <xf numFmtId="0" fontId="2" fillId="0" borderId="0" xfId="54" applyNumberFormat="1" applyFont="1" applyAlignment="1" applyProtection="1">
      <alignment horizontal="left" vertical="center"/>
      <protection/>
    </xf>
    <xf numFmtId="167" fontId="2" fillId="0" borderId="0" xfId="54" applyNumberFormat="1" applyFont="1" applyAlignment="1" applyProtection="1">
      <alignment vertical="center"/>
      <protection/>
    </xf>
    <xf numFmtId="0" fontId="0" fillId="0" borderId="24" xfId="0" applyFont="1" applyBorder="1" applyAlignment="1" applyProtection="1">
      <alignment/>
      <protection locked="0"/>
    </xf>
    <xf numFmtId="49" fontId="0" fillId="0" borderId="24" xfId="0" applyNumberFormat="1" applyFont="1" applyBorder="1" applyAlignment="1" applyProtection="1">
      <alignment horizontal="center"/>
      <protection locked="0"/>
    </xf>
    <xf numFmtId="49" fontId="2" fillId="0" borderId="20" xfId="54" applyNumberFormat="1" applyFont="1" applyBorder="1" applyAlignment="1" applyProtection="1">
      <alignment horizontal="center" vertical="center" wrapText="1"/>
      <protection locked="0"/>
    </xf>
    <xf numFmtId="0" fontId="0" fillId="0" borderId="27" xfId="0" applyFont="1" applyBorder="1" applyAlignment="1" applyProtection="1">
      <alignment/>
      <protection locked="0"/>
    </xf>
    <xf numFmtId="49" fontId="0" fillId="0" borderId="27" xfId="0" applyNumberFormat="1" applyFont="1" applyBorder="1" applyAlignment="1" applyProtection="1">
      <alignment horizontal="left"/>
      <protection locked="0"/>
    </xf>
    <xf numFmtId="49" fontId="2" fillId="0" borderId="30" xfId="54" applyNumberFormat="1" applyFont="1" applyBorder="1" applyAlignment="1" applyProtection="1">
      <alignment horizontal="center" vertical="center" wrapText="1"/>
      <protection locked="0"/>
    </xf>
    <xf numFmtId="0" fontId="2" fillId="0" borderId="24" xfId="54" applyNumberFormat="1" applyFont="1" applyBorder="1" applyAlignment="1" applyProtection="1">
      <alignment horizontal="center" vertical="center" wrapText="1"/>
      <protection locked="0"/>
    </xf>
    <xf numFmtId="49" fontId="2" fillId="0" borderId="24" xfId="54" applyNumberFormat="1" applyFont="1" applyBorder="1" applyAlignment="1" applyProtection="1">
      <alignment horizontal="center" vertical="center" wrapText="1"/>
      <protection locked="0"/>
    </xf>
    <xf numFmtId="0" fontId="2" fillId="0" borderId="21" xfId="54" applyNumberFormat="1" applyFont="1" applyBorder="1" applyAlignment="1" applyProtection="1">
      <alignment horizontal="center" vertical="center" wrapText="1"/>
      <protection locked="0"/>
    </xf>
    <xf numFmtId="49" fontId="2" fillId="0" borderId="21" xfId="54" applyNumberFormat="1" applyFont="1" applyBorder="1" applyAlignment="1" applyProtection="1">
      <alignment horizontal="center" vertical="center" wrapText="1"/>
      <protection locked="0"/>
    </xf>
    <xf numFmtId="0" fontId="2" fillId="0" borderId="27" xfId="54" applyNumberFormat="1" applyFont="1" applyBorder="1" applyAlignment="1" applyProtection="1">
      <alignment horizontal="center" vertical="center" wrapText="1"/>
      <protection locked="0"/>
    </xf>
    <xf numFmtId="49" fontId="2" fillId="0" borderId="27" xfId="54" applyNumberFormat="1" applyFont="1" applyBorder="1" applyAlignment="1" applyProtection="1">
      <alignment horizontal="center" vertical="center" wrapText="1"/>
      <protection locked="0"/>
    </xf>
    <xf numFmtId="49" fontId="2" fillId="0" borderId="30" xfId="54" applyNumberFormat="1" applyFont="1" applyBorder="1" applyAlignment="1" applyProtection="1">
      <alignment horizontal="left" vertical="center" wrapText="1"/>
      <protection locked="0"/>
    </xf>
    <xf numFmtId="49" fontId="2" fillId="0" borderId="30" xfId="54" applyNumberFormat="1" applyFont="1" applyBorder="1" applyAlignment="1" applyProtection="1">
      <alignment vertical="center" wrapText="1"/>
      <protection locked="0"/>
    </xf>
    <xf numFmtId="49" fontId="2" fillId="0" borderId="27" xfId="54" applyNumberFormat="1" applyFont="1" applyBorder="1" applyAlignment="1" applyProtection="1">
      <alignment vertical="center" wrapText="1"/>
      <protection locked="0"/>
    </xf>
    <xf numFmtId="0" fontId="2" fillId="0" borderId="24" xfId="54" applyNumberFormat="1" applyFont="1" applyBorder="1" applyAlignment="1" applyProtection="1">
      <alignment vertical="center" wrapText="1"/>
      <protection locked="0"/>
    </xf>
    <xf numFmtId="44" fontId="0" fillId="0" borderId="24" xfId="51" applyFont="1" applyBorder="1" applyAlignment="1" applyProtection="1">
      <alignment/>
      <protection locked="0"/>
    </xf>
    <xf numFmtId="14" fontId="0" fillId="0" borderId="24" xfId="0" applyNumberFormat="1" applyFont="1" applyBorder="1" applyAlignment="1" applyProtection="1">
      <alignment horizontal="center"/>
      <protection locked="0"/>
    </xf>
    <xf numFmtId="0" fontId="0" fillId="0" borderId="24" xfId="0" applyFont="1" applyBorder="1" applyAlignment="1" applyProtection="1">
      <alignment horizontal="center"/>
      <protection locked="0"/>
    </xf>
    <xf numFmtId="10" fontId="2" fillId="0" borderId="24" xfId="58" applyNumberFormat="1" applyFont="1" applyBorder="1" applyAlignment="1" applyProtection="1">
      <alignment horizontal="center" vertical="center" wrapText="1"/>
      <protection locked="0"/>
    </xf>
    <xf numFmtId="44" fontId="2" fillId="0" borderId="24" xfId="51" applyFont="1" applyBorder="1" applyAlignment="1" applyProtection="1">
      <alignment vertical="center" wrapText="1"/>
      <protection locked="0"/>
    </xf>
    <xf numFmtId="9" fontId="2" fillId="0" borderId="24" xfId="54" applyNumberFormat="1" applyFont="1" applyBorder="1" applyAlignment="1" applyProtection="1">
      <alignment vertical="center" wrapText="1"/>
      <protection locked="0"/>
    </xf>
    <xf numFmtId="0" fontId="0" fillId="0" borderId="31" xfId="0" applyFont="1" applyBorder="1" applyAlignment="1" applyProtection="1">
      <alignment/>
      <protection locked="0"/>
    </xf>
    <xf numFmtId="0" fontId="2" fillId="0" borderId="20" xfId="54" applyNumberFormat="1" applyFont="1" applyBorder="1" applyAlignment="1" applyProtection="1">
      <alignment horizontal="center" vertical="center" wrapText="1"/>
      <protection locked="0"/>
    </xf>
    <xf numFmtId="44" fontId="0" fillId="0" borderId="20" xfId="51" applyFont="1" applyBorder="1" applyAlignment="1" applyProtection="1">
      <alignment/>
      <protection locked="0"/>
    </xf>
    <xf numFmtId="14" fontId="0" fillId="0" borderId="20" xfId="0" applyNumberFormat="1" applyFont="1" applyBorder="1" applyAlignment="1" applyProtection="1">
      <alignment horizontal="center"/>
      <protection locked="0"/>
    </xf>
    <xf numFmtId="0" fontId="0" fillId="0" borderId="20" xfId="0" applyFont="1" applyBorder="1" applyAlignment="1" applyProtection="1">
      <alignment horizontal="center"/>
      <protection locked="0"/>
    </xf>
    <xf numFmtId="10" fontId="2" fillId="0" borderId="20" xfId="58" applyNumberFormat="1" applyFont="1" applyBorder="1" applyAlignment="1" applyProtection="1">
      <alignment horizontal="center" vertical="center" wrapText="1"/>
      <protection locked="0"/>
    </xf>
    <xf numFmtId="44" fontId="2" fillId="0" borderId="20" xfId="51" applyFont="1" applyBorder="1" applyAlignment="1" applyProtection="1">
      <alignment vertical="center" wrapText="1"/>
      <protection locked="0"/>
    </xf>
    <xf numFmtId="0" fontId="0" fillId="0" borderId="32" xfId="0" applyFont="1" applyBorder="1" applyAlignment="1" applyProtection="1">
      <alignment/>
      <protection locked="0"/>
    </xf>
    <xf numFmtId="0" fontId="0" fillId="0" borderId="30" xfId="0" applyFont="1" applyBorder="1" applyAlignment="1" applyProtection="1">
      <alignment/>
      <protection locked="0"/>
    </xf>
    <xf numFmtId="0" fontId="2" fillId="0" borderId="27" xfId="54" applyNumberFormat="1" applyFont="1" applyBorder="1" applyAlignment="1" applyProtection="1">
      <alignment vertical="center" wrapText="1"/>
      <protection locked="0"/>
    </xf>
    <xf numFmtId="0" fontId="2" fillId="0" borderId="30" xfId="54" applyNumberFormat="1" applyFont="1" applyBorder="1" applyAlignment="1" applyProtection="1">
      <alignment horizontal="center" vertical="center" wrapText="1"/>
      <protection locked="0"/>
    </xf>
    <xf numFmtId="44" fontId="0" fillId="0" borderId="30" xfId="51" applyFont="1" applyBorder="1" applyAlignment="1" applyProtection="1">
      <alignment/>
      <protection locked="0"/>
    </xf>
    <xf numFmtId="0" fontId="2" fillId="0" borderId="30" xfId="54" applyNumberFormat="1" applyFont="1" applyBorder="1" applyAlignment="1" applyProtection="1">
      <alignment vertical="center" wrapText="1"/>
      <protection locked="0"/>
    </xf>
    <xf numFmtId="14" fontId="0" fillId="0" borderId="30" xfId="0" applyNumberFormat="1" applyFont="1" applyBorder="1" applyAlignment="1" applyProtection="1">
      <alignment horizontal="center"/>
      <protection locked="0"/>
    </xf>
    <xf numFmtId="0" fontId="0" fillId="0" borderId="30" xfId="0" applyFont="1" applyBorder="1" applyAlignment="1" applyProtection="1">
      <alignment horizontal="center"/>
      <protection locked="0"/>
    </xf>
    <xf numFmtId="10" fontId="2" fillId="0" borderId="30" xfId="58" applyNumberFormat="1" applyFont="1" applyBorder="1" applyAlignment="1" applyProtection="1">
      <alignment horizontal="center" vertical="center" wrapText="1"/>
      <protection locked="0"/>
    </xf>
    <xf numFmtId="44" fontId="2" fillId="0" borderId="30" xfId="51" applyFont="1" applyBorder="1" applyAlignment="1" applyProtection="1">
      <alignment vertical="center" wrapText="1"/>
      <protection locked="0"/>
    </xf>
    <xf numFmtId="9" fontId="2" fillId="0" borderId="30" xfId="54" applyNumberFormat="1" applyFont="1" applyBorder="1" applyAlignment="1" applyProtection="1">
      <alignment vertical="center" wrapText="1"/>
      <protection locked="0"/>
    </xf>
    <xf numFmtId="0" fontId="0" fillId="0" borderId="33" xfId="0" applyFont="1" applyBorder="1" applyAlignment="1" applyProtection="1">
      <alignment/>
      <protection locked="0"/>
    </xf>
    <xf numFmtId="0" fontId="30" fillId="0" borderId="0" xfId="54" applyNumberFormat="1" applyFont="1" applyAlignment="1" applyProtection="1">
      <alignment horizontal="centerContinuous" vertical="center"/>
      <protection/>
    </xf>
    <xf numFmtId="49" fontId="30" fillId="0" borderId="0" xfId="54" applyNumberFormat="1" applyFont="1" applyAlignment="1" applyProtection="1">
      <alignment horizontal="centerContinuous" vertical="center"/>
      <protection/>
    </xf>
    <xf numFmtId="49" fontId="2" fillId="0" borderId="16" xfId="54" applyNumberFormat="1" applyFont="1" applyBorder="1" applyAlignment="1" applyProtection="1">
      <alignment horizontal="center" vertical="center"/>
      <protection/>
    </xf>
    <xf numFmtId="0" fontId="2" fillId="0" borderId="16" xfId="54" applyNumberFormat="1" applyFont="1" applyBorder="1" applyAlignment="1" applyProtection="1">
      <alignment horizontal="center" vertical="center"/>
      <protection/>
    </xf>
    <xf numFmtId="0" fontId="28" fillId="0" borderId="0" xfId="54" applyNumberFormat="1" applyFont="1" applyAlignment="1" applyProtection="1">
      <alignment horizontal="center" vertical="center"/>
      <protection/>
    </xf>
    <xf numFmtId="44" fontId="2" fillId="0" borderId="20" xfId="51" applyFont="1" applyBorder="1" applyAlignment="1" applyProtection="1">
      <alignment horizontal="center" vertical="center"/>
      <protection locked="0"/>
    </xf>
    <xf numFmtId="0" fontId="2" fillId="0" borderId="20" xfId="54" applyNumberFormat="1" applyFont="1" applyBorder="1" applyAlignment="1" applyProtection="1">
      <alignment horizontal="center" vertical="center"/>
      <protection locked="0"/>
    </xf>
    <xf numFmtId="0" fontId="2" fillId="0" borderId="34" xfId="54" applyNumberFormat="1" applyFont="1" applyBorder="1" applyAlignment="1" applyProtection="1">
      <alignment horizontal="center" vertical="center"/>
      <protection locked="0"/>
    </xf>
    <xf numFmtId="10" fontId="22" fillId="0" borderId="21" xfId="58" applyNumberFormat="1" applyFont="1" applyBorder="1" applyAlignment="1" applyProtection="1">
      <alignment horizontal="left" vertical="center"/>
      <protection locked="0"/>
    </xf>
    <xf numFmtId="44" fontId="2" fillId="0" borderId="21" xfId="51" applyFont="1" applyBorder="1" applyAlignment="1" applyProtection="1">
      <alignment horizontal="center" vertical="center"/>
      <protection locked="0"/>
    </xf>
    <xf numFmtId="0" fontId="2" fillId="0" borderId="21" xfId="54" applyNumberFormat="1" applyFont="1" applyBorder="1" applyAlignment="1" applyProtection="1">
      <alignment horizontal="center" vertical="center"/>
      <protection locked="0"/>
    </xf>
    <xf numFmtId="0" fontId="2" fillId="0" borderId="25" xfId="54" applyNumberFormat="1" applyFont="1" applyBorder="1" applyAlignment="1" applyProtection="1">
      <alignment horizontal="center" vertical="center"/>
      <protection locked="0"/>
    </xf>
    <xf numFmtId="10" fontId="22" fillId="0" borderId="20" xfId="58" applyNumberFormat="1" applyFont="1" applyBorder="1" applyAlignment="1" applyProtection="1">
      <alignment horizontal="left" vertical="center"/>
      <protection locked="0"/>
    </xf>
    <xf numFmtId="0" fontId="2" fillId="0" borderId="26" xfId="54" applyNumberFormat="1" applyFont="1" applyBorder="1" applyAlignment="1" applyProtection="1">
      <alignment horizontal="center" vertical="center"/>
      <protection locked="0"/>
    </xf>
    <xf numFmtId="10" fontId="22" fillId="0" borderId="30" xfId="58" applyNumberFormat="1" applyFont="1" applyBorder="1" applyAlignment="1" applyProtection="1">
      <alignment horizontal="left" vertical="center"/>
      <protection locked="0"/>
    </xf>
    <xf numFmtId="44" fontId="2" fillId="0" borderId="30" xfId="51" applyFont="1" applyBorder="1" applyAlignment="1" applyProtection="1">
      <alignment horizontal="center" vertical="center"/>
      <protection locked="0"/>
    </xf>
    <xf numFmtId="0" fontId="2" fillId="0" borderId="30" xfId="54" applyNumberFormat="1" applyFont="1" applyBorder="1" applyAlignment="1" applyProtection="1">
      <alignment horizontal="center" vertical="center"/>
      <protection locked="0"/>
    </xf>
    <xf numFmtId="0" fontId="2" fillId="0" borderId="35" xfId="54" applyNumberFormat="1" applyFont="1" applyBorder="1" applyAlignment="1" applyProtection="1">
      <alignment horizontal="center" vertical="center"/>
      <protection locked="0"/>
    </xf>
    <xf numFmtId="10" fontId="22" fillId="0" borderId="36" xfId="58" applyNumberFormat="1" applyFont="1" applyBorder="1" applyAlignment="1" applyProtection="1">
      <alignment horizontal="left" vertical="center"/>
      <protection locked="0"/>
    </xf>
    <xf numFmtId="44" fontId="2" fillId="0" borderId="36" xfId="51" applyFont="1" applyBorder="1" applyAlignment="1" applyProtection="1">
      <alignment horizontal="center" vertical="center"/>
      <protection locked="0"/>
    </xf>
    <xf numFmtId="0" fontId="2" fillId="0" borderId="36" xfId="54" applyNumberFormat="1" applyFont="1" applyBorder="1" applyAlignment="1" applyProtection="1">
      <alignment horizontal="center" vertical="center"/>
      <protection locked="0"/>
    </xf>
    <xf numFmtId="0" fontId="2" fillId="0" borderId="16" xfId="50" applyNumberFormat="1" applyFont="1" applyBorder="1" applyAlignment="1" applyProtection="1">
      <alignment horizontal="left" vertical="center"/>
      <protection/>
    </xf>
    <xf numFmtId="44" fontId="30" fillId="11" borderId="28" xfId="51" applyFont="1" applyFill="1" applyBorder="1" applyAlignment="1" applyProtection="1">
      <alignment horizontal="right" vertical="center"/>
      <protection/>
    </xf>
    <xf numFmtId="0" fontId="2" fillId="11" borderId="28" xfId="54" applyNumberFormat="1" applyFont="1" applyFill="1" applyBorder="1" applyAlignment="1" applyProtection="1">
      <alignment vertical="center"/>
      <protection/>
    </xf>
    <xf numFmtId="0" fontId="2" fillId="11" borderId="28" xfId="54" applyNumberFormat="1" applyFont="1" applyFill="1" applyBorder="1" applyAlignment="1" applyProtection="1">
      <alignment horizontal="center" vertical="center"/>
      <protection/>
    </xf>
    <xf numFmtId="0" fontId="2" fillId="11" borderId="29" xfId="54" applyNumberFormat="1" applyFont="1" applyFill="1" applyBorder="1" applyAlignment="1" applyProtection="1">
      <alignment horizontal="center" vertical="center"/>
      <protection/>
    </xf>
    <xf numFmtId="49" fontId="2" fillId="0" borderId="0" xfId="54" applyNumberFormat="1" applyFont="1" applyBorder="1" applyAlignment="1" applyProtection="1">
      <alignment horizontal="left" vertical="top" wrapText="1"/>
      <protection/>
    </xf>
    <xf numFmtId="0" fontId="2" fillId="0" borderId="0" xfId="59" applyNumberFormat="1" applyFont="1" applyBorder="1" applyAlignment="1" applyProtection="1">
      <alignment horizontal="right" vertical="center"/>
      <protection/>
    </xf>
    <xf numFmtId="0" fontId="2" fillId="0" borderId="0" xfId="59" applyNumberFormat="1" applyFont="1" applyAlignment="1" applyProtection="1">
      <alignment horizontal="right" vertical="center"/>
      <protection/>
    </xf>
    <xf numFmtId="0" fontId="56" fillId="0" borderId="0" xfId="0" applyFont="1" applyAlignment="1" applyProtection="1">
      <alignment horizontal="center"/>
      <protection/>
    </xf>
    <xf numFmtId="0" fontId="59" fillId="0" borderId="0" xfId="54" applyFont="1" applyAlignment="1">
      <alignment horizontal="center" vertical="center" wrapText="1"/>
      <protection/>
    </xf>
    <xf numFmtId="0" fontId="26" fillId="35" borderId="20" xfId="54" applyFont="1" applyFill="1" applyBorder="1" applyAlignment="1">
      <alignment horizontal="center" vertical="center" wrapText="1"/>
      <protection/>
    </xf>
    <xf numFmtId="10" fontId="2" fillId="0" borderId="20" xfId="58" applyNumberFormat="1" applyFont="1" applyBorder="1" applyAlignment="1">
      <alignment horizontal="center" vertical="center" wrapText="1"/>
    </xf>
    <xf numFmtId="10" fontId="1" fillId="13" borderId="20" xfId="54" applyNumberFormat="1" applyFont="1" applyFill="1" applyBorder="1" applyAlignment="1">
      <alignment horizontal="center" vertical="center" wrapText="1"/>
      <protection/>
    </xf>
    <xf numFmtId="0" fontId="0" fillId="0" borderId="20" xfId="0" applyBorder="1" applyAlignment="1" applyProtection="1">
      <alignment horizontal="center" vertical="center"/>
      <protection locked="0"/>
    </xf>
    <xf numFmtId="0" fontId="56" fillId="36" borderId="20" xfId="0" applyFont="1" applyFill="1" applyBorder="1" applyAlignment="1" applyProtection="1">
      <alignment horizontal="center" vertical="center" wrapText="1"/>
      <protection/>
    </xf>
    <xf numFmtId="44" fontId="0" fillId="0" borderId="20" xfId="0" applyNumberFormat="1" applyBorder="1" applyAlignment="1" applyProtection="1">
      <alignment vertical="center"/>
      <protection/>
    </xf>
    <xf numFmtId="0" fontId="30" fillId="7" borderId="20" xfId="0" applyFont="1" applyFill="1" applyBorder="1" applyAlignment="1" applyProtection="1">
      <alignment horizontal="center" vertical="center"/>
      <protection/>
    </xf>
    <xf numFmtId="44" fontId="56" fillId="7" borderId="20" xfId="0" applyNumberFormat="1" applyFont="1" applyFill="1" applyBorder="1" applyAlignment="1" applyProtection="1">
      <alignment vertical="center"/>
      <protection/>
    </xf>
    <xf numFmtId="0" fontId="33" fillId="0" borderId="0" xfId="54" applyNumberFormat="1" applyFont="1" applyAlignment="1" applyProtection="1">
      <alignment horizontal="left" vertical="center"/>
      <protection/>
    </xf>
    <xf numFmtId="44" fontId="0" fillId="0" borderId="20" xfId="51" applyFont="1" applyBorder="1" applyAlignment="1" applyProtection="1">
      <alignment vertical="center"/>
      <protection locked="0"/>
    </xf>
    <xf numFmtId="44" fontId="30" fillId="7" borderId="20" xfId="51" applyFont="1" applyFill="1" applyBorder="1" applyAlignment="1" applyProtection="1">
      <alignment vertical="center"/>
      <protection/>
    </xf>
    <xf numFmtId="0" fontId="56" fillId="35" borderId="20" xfId="0" applyFont="1" applyFill="1" applyBorder="1" applyAlignment="1" applyProtection="1">
      <alignment horizontal="center" vertical="center"/>
      <protection/>
    </xf>
    <xf numFmtId="0" fontId="0" fillId="0" borderId="20" xfId="0" applyBorder="1" applyAlignment="1" applyProtection="1">
      <alignment horizontal="left"/>
      <protection/>
    </xf>
    <xf numFmtId="44" fontId="56" fillId="0" borderId="20" xfId="51" applyFont="1" applyBorder="1" applyAlignment="1" applyProtection="1">
      <alignment/>
      <protection/>
    </xf>
    <xf numFmtId="44" fontId="0" fillId="0" borderId="20" xfId="51" applyFont="1" applyBorder="1" applyAlignment="1" applyProtection="1">
      <alignment/>
      <protection locked="0"/>
    </xf>
    <xf numFmtId="0" fontId="2" fillId="0" borderId="21" xfId="54" applyNumberFormat="1" applyFont="1" applyBorder="1" applyAlignment="1" applyProtection="1">
      <alignment horizontal="center" vertical="center" wrapText="1"/>
      <protection/>
    </xf>
    <xf numFmtId="49" fontId="2" fillId="0" borderId="0" xfId="54" applyNumberFormat="1" applyFont="1" applyBorder="1" applyAlignment="1" applyProtection="1">
      <alignment horizontal="center" vertical="top" wrapText="1"/>
      <protection/>
    </xf>
    <xf numFmtId="0" fontId="52" fillId="0" borderId="0" xfId="0" applyFont="1" applyFill="1" applyAlignment="1" applyProtection="1">
      <alignment/>
      <protection/>
    </xf>
    <xf numFmtId="0" fontId="52" fillId="0" borderId="0" xfId="0" applyFont="1" applyFill="1" applyAlignment="1" applyProtection="1">
      <alignment/>
      <protection/>
    </xf>
    <xf numFmtId="49" fontId="30" fillId="0" borderId="0" xfId="54" applyNumberFormat="1" applyFont="1" applyBorder="1" applyAlignment="1" applyProtection="1">
      <alignment horizontal="center" vertical="center"/>
      <protection/>
    </xf>
    <xf numFmtId="0" fontId="30" fillId="37" borderId="0" xfId="54" applyNumberFormat="1" applyFont="1" applyFill="1" applyBorder="1" applyAlignment="1" applyProtection="1">
      <alignment horizontal="right" vertical="center"/>
      <protection/>
    </xf>
    <xf numFmtId="44" fontId="30" fillId="37" borderId="0" xfId="51" applyFont="1" applyFill="1" applyBorder="1" applyAlignment="1" applyProtection="1">
      <alignment horizontal="right" vertical="center"/>
      <protection/>
    </xf>
    <xf numFmtId="0" fontId="2" fillId="37" borderId="0" xfId="54" applyNumberFormat="1" applyFont="1" applyFill="1" applyBorder="1" applyAlignment="1" applyProtection="1">
      <alignment vertical="center"/>
      <protection/>
    </xf>
    <xf numFmtId="0" fontId="2" fillId="37" borderId="0" xfId="54" applyNumberFormat="1" applyFont="1" applyFill="1" applyBorder="1" applyAlignment="1" applyProtection="1">
      <alignment horizontal="center" vertical="center"/>
      <protection/>
    </xf>
    <xf numFmtId="0" fontId="0" fillId="37" borderId="37" xfId="54" applyNumberFormat="1" applyFont="1" applyFill="1" applyBorder="1" applyAlignment="1" applyProtection="1">
      <alignment horizontal="center" vertical="center" wrapText="1"/>
      <protection/>
    </xf>
    <xf numFmtId="0" fontId="2" fillId="0" borderId="0" xfId="50" applyNumberFormat="1" applyFont="1" applyBorder="1" applyAlignment="1" applyProtection="1">
      <alignment horizontal="left" vertical="center"/>
      <protection/>
    </xf>
    <xf numFmtId="44" fontId="30" fillId="0" borderId="21" xfId="51" applyFont="1" applyBorder="1" applyAlignment="1" applyProtection="1">
      <alignment horizontal="center" vertical="center"/>
      <protection/>
    </xf>
    <xf numFmtId="44" fontId="30" fillId="0" borderId="20" xfId="51" applyFont="1" applyBorder="1" applyAlignment="1" applyProtection="1">
      <alignment horizontal="center" vertical="center"/>
      <protection/>
    </xf>
    <xf numFmtId="44" fontId="30" fillId="0" borderId="36" xfId="51" applyFont="1" applyBorder="1" applyAlignment="1" applyProtection="1">
      <alignment horizontal="center" vertical="center"/>
      <protection/>
    </xf>
    <xf numFmtId="0" fontId="6" fillId="38" borderId="38" xfId="54" applyNumberFormat="1" applyFont="1" applyFill="1" applyBorder="1" applyAlignment="1" applyProtection="1">
      <alignment horizontal="center" vertical="center" wrapText="1"/>
      <protection/>
    </xf>
    <xf numFmtId="49" fontId="6" fillId="38" borderId="39" xfId="54" applyNumberFormat="1" applyFont="1" applyFill="1" applyBorder="1" applyAlignment="1" applyProtection="1">
      <alignment horizontal="center" vertical="center" wrapText="1"/>
      <protection/>
    </xf>
    <xf numFmtId="0" fontId="6" fillId="14" borderId="39" xfId="54" applyNumberFormat="1" applyFont="1" applyFill="1" applyBorder="1" applyAlignment="1" applyProtection="1">
      <alignment horizontal="center" vertical="center" wrapText="1"/>
      <protection/>
    </xf>
    <xf numFmtId="0" fontId="6" fillId="38" borderId="39" xfId="54" applyNumberFormat="1" applyFont="1" applyFill="1" applyBorder="1" applyAlignment="1" applyProtection="1">
      <alignment horizontal="center" vertical="center" wrapText="1"/>
      <protection/>
    </xf>
    <xf numFmtId="0" fontId="6" fillId="13" borderId="39" xfId="54" applyNumberFormat="1" applyFont="1" applyFill="1" applyBorder="1" applyAlignment="1" applyProtection="1">
      <alignment horizontal="center" vertical="center" wrapText="1"/>
      <protection/>
    </xf>
    <xf numFmtId="0" fontId="6" fillId="14" borderId="40" xfId="54" applyNumberFormat="1" applyFont="1" applyFill="1" applyBorder="1" applyAlignment="1" applyProtection="1">
      <alignment horizontal="center" vertical="center" wrapText="1"/>
      <protection/>
    </xf>
    <xf numFmtId="0" fontId="30" fillId="0" borderId="0" xfId="54" applyNumberFormat="1" applyFont="1" applyBorder="1" applyAlignment="1" applyProtection="1">
      <alignment horizontal="right" vertical="center"/>
      <protection/>
    </xf>
    <xf numFmtId="0" fontId="60" fillId="0" borderId="0" xfId="0" applyFont="1" applyAlignment="1">
      <alignment/>
    </xf>
    <xf numFmtId="0" fontId="8" fillId="0" borderId="41" xfId="54" applyNumberFormat="1" applyFont="1" applyBorder="1" applyAlignment="1" applyProtection="1">
      <alignment horizontal="center" vertical="center" wrapText="1"/>
      <protection/>
    </xf>
    <xf numFmtId="0" fontId="8" fillId="0" borderId="20" xfId="54" applyNumberFormat="1" applyFont="1" applyBorder="1" applyAlignment="1" applyProtection="1">
      <alignment horizontal="center" vertical="center" wrapText="1"/>
      <protection/>
    </xf>
    <xf numFmtId="0" fontId="30" fillId="34" borderId="16" xfId="54" applyNumberFormat="1" applyFont="1" applyFill="1" applyBorder="1" applyAlignment="1" applyProtection="1">
      <alignment horizontal="right" vertical="center"/>
      <protection/>
    </xf>
    <xf numFmtId="0" fontId="6" fillId="33" borderId="42" xfId="54" applyNumberFormat="1" applyFont="1" applyFill="1" applyBorder="1" applyAlignment="1" applyProtection="1">
      <alignment horizontal="center" vertical="center" wrapText="1"/>
      <protection/>
    </xf>
    <xf numFmtId="44" fontId="0" fillId="0" borderId="21" xfId="51" applyFont="1" applyBorder="1" applyAlignment="1" applyProtection="1">
      <alignment/>
      <protection locked="0"/>
    </xf>
    <xf numFmtId="44" fontId="0" fillId="0" borderId="20" xfId="51" applyFont="1" applyBorder="1" applyAlignment="1" applyProtection="1">
      <alignment/>
      <protection locked="0"/>
    </xf>
    <xf numFmtId="44" fontId="2" fillId="0" borderId="36" xfId="51" applyFont="1" applyBorder="1" applyAlignment="1" applyProtection="1">
      <alignment horizontal="center" vertical="center" wrapText="1"/>
      <protection locked="0"/>
    </xf>
    <xf numFmtId="0" fontId="6" fillId="7" borderId="20" xfId="54" applyFont="1" applyFill="1" applyBorder="1" applyAlignment="1">
      <alignment horizontal="center" vertical="center"/>
      <protection/>
    </xf>
    <xf numFmtId="0" fontId="6" fillId="7" borderId="20" xfId="54" applyFont="1" applyFill="1" applyBorder="1" applyAlignment="1">
      <alignment horizontal="center" vertical="center" wrapText="1"/>
      <protection/>
    </xf>
    <xf numFmtId="0" fontId="0" fillId="0" borderId="20" xfId="0" applyFont="1" applyBorder="1" applyAlignment="1">
      <alignment/>
    </xf>
    <xf numFmtId="0" fontId="28" fillId="0" borderId="20" xfId="56" applyFont="1" applyBorder="1">
      <alignment/>
      <protection/>
    </xf>
    <xf numFmtId="49" fontId="0" fillId="0" borderId="20" xfId="0" applyNumberFormat="1" applyFont="1" applyBorder="1" applyAlignment="1">
      <alignment/>
    </xf>
    <xf numFmtId="0" fontId="0" fillId="0" borderId="20" xfId="0" applyFont="1" applyBorder="1" applyAlignment="1">
      <alignment horizontal="left"/>
    </xf>
    <xf numFmtId="0" fontId="0" fillId="0" borderId="0" xfId="0" applyFont="1" applyAlignment="1">
      <alignment/>
    </xf>
    <xf numFmtId="0" fontId="0" fillId="0" borderId="0" xfId="0" applyFont="1" applyAlignment="1">
      <alignment horizontal="center"/>
    </xf>
    <xf numFmtId="0" fontId="3" fillId="0" borderId="20" xfId="54" applyFont="1" applyBorder="1" applyAlignment="1">
      <alignment horizontal="center" vertical="center" wrapText="1"/>
      <protection/>
    </xf>
    <xf numFmtId="0" fontId="44" fillId="37" borderId="0" xfId="0" applyFont="1" applyFill="1" applyAlignment="1" applyProtection="1">
      <alignment/>
      <protection/>
    </xf>
    <xf numFmtId="0" fontId="44" fillId="37" borderId="0" xfId="0" applyFont="1" applyFill="1" applyAlignment="1" applyProtection="1">
      <alignment/>
      <protection/>
    </xf>
    <xf numFmtId="0" fontId="44" fillId="37" borderId="0" xfId="0" applyFont="1" applyFill="1" applyAlignment="1" applyProtection="1">
      <alignment vertical="top"/>
      <protection/>
    </xf>
    <xf numFmtId="0" fontId="41" fillId="37" borderId="0" xfId="0" applyFont="1" applyFill="1" applyBorder="1" applyAlignment="1" applyProtection="1">
      <alignment vertical="top"/>
      <protection/>
    </xf>
    <xf numFmtId="0" fontId="41" fillId="37" borderId="13" xfId="0" applyFont="1" applyFill="1" applyBorder="1" applyAlignment="1" applyProtection="1">
      <alignment vertical="top"/>
      <protection/>
    </xf>
    <xf numFmtId="0" fontId="61" fillId="37" borderId="0" xfId="0" applyFont="1" applyFill="1" applyBorder="1" applyAlignment="1" applyProtection="1">
      <alignment vertical="top"/>
      <protection/>
    </xf>
    <xf numFmtId="0" fontId="41" fillId="37" borderId="0" xfId="0" applyFont="1" applyFill="1" applyBorder="1" applyAlignment="1" applyProtection="1">
      <alignment/>
      <protection/>
    </xf>
    <xf numFmtId="0" fontId="41" fillId="37" borderId="14" xfId="0" applyFont="1" applyFill="1" applyBorder="1" applyAlignment="1" applyProtection="1">
      <alignment vertical="top"/>
      <protection/>
    </xf>
    <xf numFmtId="0" fontId="41" fillId="37" borderId="0" xfId="0" applyFont="1" applyFill="1" applyAlignment="1" applyProtection="1">
      <alignment vertical="top"/>
      <protection/>
    </xf>
    <xf numFmtId="0" fontId="41" fillId="37" borderId="13" xfId="0" applyFont="1" applyFill="1" applyBorder="1" applyAlignment="1" applyProtection="1">
      <alignment/>
      <protection/>
    </xf>
    <xf numFmtId="0" fontId="41" fillId="37" borderId="0" xfId="0" applyFont="1" applyFill="1" applyAlignment="1">
      <alignment/>
    </xf>
    <xf numFmtId="0" fontId="44" fillId="37" borderId="0" xfId="0" applyFont="1" applyFill="1" applyBorder="1" applyAlignment="1" applyProtection="1">
      <alignment horizontal="center"/>
      <protection/>
    </xf>
    <xf numFmtId="0" fontId="41" fillId="37" borderId="14" xfId="0" applyFont="1" applyFill="1" applyBorder="1" applyAlignment="1" applyProtection="1">
      <alignment/>
      <protection/>
    </xf>
    <xf numFmtId="0" fontId="41" fillId="37" borderId="0" xfId="0" applyFont="1" applyFill="1" applyAlignment="1" applyProtection="1">
      <alignment/>
      <protection/>
    </xf>
    <xf numFmtId="0" fontId="41" fillId="37" borderId="0" xfId="0" applyFont="1" applyFill="1" applyAlignment="1" applyProtection="1">
      <alignment/>
      <protection/>
    </xf>
    <xf numFmtId="0" fontId="0" fillId="0" borderId="18" xfId="0" applyFill="1" applyBorder="1" applyAlignment="1" applyProtection="1">
      <alignment horizontal="left"/>
      <protection locked="0"/>
    </xf>
    <xf numFmtId="0" fontId="0" fillId="0" borderId="18" xfId="0" applyFill="1" applyBorder="1" applyAlignment="1" applyProtection="1">
      <alignment horizontal="center"/>
      <protection locked="0"/>
    </xf>
    <xf numFmtId="0" fontId="0" fillId="0" borderId="18" xfId="0" applyBorder="1" applyAlignment="1" applyProtection="1">
      <alignment horizontal="center"/>
      <protection locked="0"/>
    </xf>
    <xf numFmtId="0" fontId="4" fillId="0" borderId="18" xfId="46" applyFill="1" applyBorder="1" applyAlignment="1" applyProtection="1">
      <alignment horizontal="center"/>
      <protection locked="0"/>
    </xf>
    <xf numFmtId="0" fontId="62" fillId="39" borderId="43" xfId="0" applyFont="1" applyFill="1" applyBorder="1" applyAlignment="1" applyProtection="1">
      <alignment horizontal="center" vertical="center"/>
      <protection/>
    </xf>
    <xf numFmtId="0" fontId="62" fillId="39" borderId="28" xfId="0" applyFont="1" applyFill="1" applyBorder="1" applyAlignment="1" applyProtection="1">
      <alignment horizontal="center" vertical="center"/>
      <protection/>
    </xf>
    <xf numFmtId="0" fontId="62" fillId="39" borderId="29" xfId="0" applyFont="1" applyFill="1" applyBorder="1" applyAlignment="1" applyProtection="1">
      <alignment horizontal="center" vertical="center"/>
      <protection/>
    </xf>
    <xf numFmtId="0" fontId="63" fillId="39" borderId="10" xfId="0" applyFont="1" applyFill="1" applyBorder="1" applyAlignment="1" applyProtection="1">
      <alignment horizontal="center" vertical="center" wrapText="1"/>
      <protection/>
    </xf>
    <xf numFmtId="0" fontId="63" fillId="39" borderId="11" xfId="0" applyFont="1" applyFill="1" applyBorder="1" applyAlignment="1" applyProtection="1">
      <alignment horizontal="center" vertical="center" wrapText="1"/>
      <protection/>
    </xf>
    <xf numFmtId="0" fontId="63" fillId="39" borderId="12" xfId="0" applyFont="1" applyFill="1" applyBorder="1" applyAlignment="1" applyProtection="1">
      <alignment horizontal="center" vertical="center" wrapText="1"/>
      <protection/>
    </xf>
    <xf numFmtId="0" fontId="63" fillId="39" borderId="15" xfId="0" applyFont="1" applyFill="1" applyBorder="1" applyAlignment="1" applyProtection="1">
      <alignment horizontal="center" vertical="center" wrapText="1"/>
      <protection/>
    </xf>
    <xf numFmtId="0" fontId="63" fillId="39" borderId="16" xfId="0" applyFont="1" applyFill="1" applyBorder="1" applyAlignment="1" applyProtection="1">
      <alignment horizontal="center" vertical="center" wrapText="1"/>
      <protection/>
    </xf>
    <xf numFmtId="0" fontId="63" fillId="39" borderId="17" xfId="0" applyFont="1" applyFill="1" applyBorder="1" applyAlignment="1" applyProtection="1">
      <alignment horizontal="center" vertical="center" wrapText="1"/>
      <protection/>
    </xf>
    <xf numFmtId="0" fontId="62" fillId="39" borderId="43" xfId="0" applyFont="1" applyFill="1" applyBorder="1" applyAlignment="1" applyProtection="1">
      <alignment horizontal="center"/>
      <protection/>
    </xf>
    <xf numFmtId="0" fontId="62" fillId="39" borderId="28" xfId="0" applyFont="1" applyFill="1" applyBorder="1" applyAlignment="1" applyProtection="1">
      <alignment horizontal="center"/>
      <protection/>
    </xf>
    <xf numFmtId="0" fontId="62" fillId="39" borderId="29" xfId="0" applyFont="1" applyFill="1" applyBorder="1" applyAlignment="1" applyProtection="1">
      <alignment horizontal="center"/>
      <protection/>
    </xf>
    <xf numFmtId="166" fontId="0" fillId="0" borderId="18" xfId="0" applyNumberFormat="1" applyBorder="1" applyAlignment="1" applyProtection="1">
      <alignment horizontal="center"/>
      <protection locked="0"/>
    </xf>
    <xf numFmtId="0" fontId="64" fillId="0" borderId="0" xfId="0" applyFont="1" applyBorder="1" applyAlignment="1" applyProtection="1">
      <alignment horizontal="center"/>
      <protection/>
    </xf>
    <xf numFmtId="0" fontId="56" fillId="0" borderId="0" xfId="0" applyFont="1" applyBorder="1" applyAlignment="1" applyProtection="1">
      <alignment horizontal="center"/>
      <protection/>
    </xf>
    <xf numFmtId="164" fontId="0" fillId="39" borderId="43" xfId="0" applyNumberFormat="1" applyFill="1" applyBorder="1" applyAlignment="1" applyProtection="1">
      <alignment horizontal="center"/>
      <protection/>
    </xf>
    <xf numFmtId="164" fontId="0" fillId="39" borderId="29" xfId="0" applyNumberFormat="1" applyFill="1" applyBorder="1" applyAlignment="1" applyProtection="1">
      <alignment horizontal="center"/>
      <protection/>
    </xf>
    <xf numFmtId="49" fontId="0" fillId="0" borderId="18" xfId="0" applyNumberFormat="1" applyFill="1" applyBorder="1" applyAlignment="1" applyProtection="1">
      <alignment horizontal="center"/>
      <protection locked="0"/>
    </xf>
    <xf numFmtId="0" fontId="30" fillId="0" borderId="10" xfId="0" applyFont="1" applyBorder="1" applyAlignment="1" applyProtection="1">
      <alignment horizontal="left"/>
      <protection/>
    </xf>
    <xf numFmtId="0" fontId="30" fillId="0" borderId="11" xfId="0" applyFont="1" applyBorder="1" applyAlignment="1" applyProtection="1">
      <alignment horizontal="left"/>
      <protection/>
    </xf>
    <xf numFmtId="0" fontId="2" fillId="0" borderId="0" xfId="0" applyFont="1" applyBorder="1" applyAlignment="1" applyProtection="1">
      <alignment horizontal="justify" vertical="top" wrapText="1"/>
      <protection/>
    </xf>
    <xf numFmtId="0" fontId="2" fillId="0" borderId="16" xfId="0" applyFont="1" applyBorder="1" applyAlignment="1" applyProtection="1">
      <alignment horizontal="justify" vertical="top" wrapText="1"/>
      <protection/>
    </xf>
    <xf numFmtId="0" fontId="0" fillId="0" borderId="19" xfId="0" applyBorder="1" applyAlignment="1" applyProtection="1">
      <alignment horizontal="center" wrapText="1"/>
      <protection locked="0"/>
    </xf>
    <xf numFmtId="0" fontId="0" fillId="0" borderId="11"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0" xfId="0" applyAlignment="1" applyProtection="1">
      <alignment horizontal="left" wrapText="1"/>
      <protection/>
    </xf>
    <xf numFmtId="0" fontId="58" fillId="0" borderId="11" xfId="0" applyFont="1" applyBorder="1" applyAlignment="1" applyProtection="1">
      <alignment horizontal="center" vertical="center"/>
      <protection/>
    </xf>
    <xf numFmtId="49" fontId="0" fillId="0" borderId="18" xfId="0" applyNumberFormat="1" applyBorder="1" applyAlignment="1" applyProtection="1">
      <alignment horizontal="center"/>
      <protection locked="0"/>
    </xf>
    <xf numFmtId="0" fontId="56" fillId="0" borderId="0" xfId="0" applyFont="1" applyAlignment="1" applyProtection="1">
      <alignment horizontal="center"/>
      <protection/>
    </xf>
    <xf numFmtId="0" fontId="41" fillId="37" borderId="18" xfId="0" applyFont="1" applyFill="1" applyBorder="1" applyAlignment="1" applyProtection="1">
      <alignment horizontal="center"/>
      <protection locked="0"/>
    </xf>
    <xf numFmtId="44" fontId="2" fillId="0" borderId="18" xfId="51" applyFont="1" applyBorder="1" applyAlignment="1" applyProtection="1">
      <alignment horizontal="center" wrapText="1"/>
      <protection/>
    </xf>
    <xf numFmtId="0" fontId="2" fillId="0" borderId="16" xfId="54" applyNumberFormat="1" applyFont="1" applyBorder="1" applyAlignment="1" applyProtection="1">
      <alignment horizontal="center" vertical="center"/>
      <protection/>
    </xf>
    <xf numFmtId="0" fontId="2" fillId="0" borderId="0" xfId="54" applyNumberFormat="1" applyFont="1" applyBorder="1" applyAlignment="1" applyProtection="1">
      <alignment horizontal="justify" vertical="top" wrapText="1"/>
      <protection/>
    </xf>
    <xf numFmtId="167" fontId="2" fillId="0" borderId="0" xfId="54" applyNumberFormat="1" applyFont="1" applyAlignment="1" applyProtection="1">
      <alignment horizontal="left" vertical="center"/>
      <protection/>
    </xf>
    <xf numFmtId="0" fontId="30" fillId="11" borderId="43" xfId="54" applyNumberFormat="1" applyFont="1" applyFill="1" applyBorder="1" applyAlignment="1" applyProtection="1">
      <alignment horizontal="right" vertical="center"/>
      <protection/>
    </xf>
    <xf numFmtId="0" fontId="30" fillId="11" borderId="28" xfId="54" applyNumberFormat="1" applyFont="1" applyFill="1" applyBorder="1" applyAlignment="1" applyProtection="1">
      <alignment horizontal="right" vertical="center"/>
      <protection/>
    </xf>
    <xf numFmtId="0" fontId="30" fillId="17" borderId="10" xfId="54" applyNumberFormat="1" applyFont="1" applyFill="1" applyBorder="1" applyAlignment="1" applyProtection="1">
      <alignment horizontal="center" vertical="center"/>
      <protection/>
    </xf>
    <xf numFmtId="0" fontId="30" fillId="17" borderId="11" xfId="54" applyNumberFormat="1" applyFont="1" applyFill="1" applyBorder="1" applyAlignment="1" applyProtection="1">
      <alignment horizontal="center" vertical="center"/>
      <protection/>
    </xf>
    <xf numFmtId="0" fontId="30" fillId="17" borderId="12" xfId="54" applyNumberFormat="1" applyFont="1" applyFill="1" applyBorder="1" applyAlignment="1" applyProtection="1">
      <alignment horizontal="center" vertical="center"/>
      <protection/>
    </xf>
    <xf numFmtId="0" fontId="6" fillId="17" borderId="10" xfId="54" applyNumberFormat="1" applyFont="1" applyFill="1" applyBorder="1" applyAlignment="1" applyProtection="1">
      <alignment horizontal="center" vertical="center"/>
      <protection/>
    </xf>
    <xf numFmtId="0" fontId="6" fillId="17" borderId="11" xfId="54" applyNumberFormat="1" applyFont="1" applyFill="1" applyBorder="1" applyAlignment="1" applyProtection="1">
      <alignment horizontal="center" vertical="center"/>
      <protection/>
    </xf>
    <xf numFmtId="0" fontId="6" fillId="17" borderId="12" xfId="54" applyNumberFormat="1" applyFont="1" applyFill="1" applyBorder="1" applyAlignment="1" applyProtection="1">
      <alignment horizontal="center" vertical="center"/>
      <protection/>
    </xf>
    <xf numFmtId="0" fontId="6" fillId="2" borderId="10" xfId="54" applyNumberFormat="1" applyFont="1" applyFill="1" applyBorder="1" applyAlignment="1" applyProtection="1">
      <alignment horizontal="center" vertical="center"/>
      <protection/>
    </xf>
    <xf numFmtId="0" fontId="6" fillId="2" borderId="11" xfId="54" applyNumberFormat="1" applyFont="1" applyFill="1" applyBorder="1" applyAlignment="1" applyProtection="1">
      <alignment horizontal="center" vertical="center"/>
      <protection/>
    </xf>
    <xf numFmtId="0" fontId="6" fillId="2" borderId="12" xfId="54" applyNumberFormat="1" applyFont="1" applyFill="1" applyBorder="1" applyAlignment="1" applyProtection="1">
      <alignment horizontal="center" vertical="center"/>
      <protection/>
    </xf>
    <xf numFmtId="0" fontId="30" fillId="34" borderId="43" xfId="54" applyNumberFormat="1" applyFont="1" applyFill="1" applyBorder="1" applyAlignment="1" applyProtection="1">
      <alignment horizontal="right" vertical="center"/>
      <protection/>
    </xf>
    <xf numFmtId="0" fontId="30" fillId="34" borderId="28" xfId="54" applyNumberFormat="1" applyFont="1" applyFill="1" applyBorder="1" applyAlignment="1" applyProtection="1">
      <alignment horizontal="right" vertical="center"/>
      <protection/>
    </xf>
    <xf numFmtId="0" fontId="58" fillId="0" borderId="20" xfId="0" applyFont="1" applyBorder="1" applyAlignment="1" applyProtection="1">
      <alignment/>
      <protection/>
    </xf>
    <xf numFmtId="0" fontId="56" fillId="36" borderId="44" xfId="0" applyFont="1" applyFill="1" applyBorder="1" applyAlignment="1" applyProtection="1">
      <alignment horizontal="center" vertical="center" wrapText="1"/>
      <protection/>
    </xf>
    <xf numFmtId="0" fontId="56" fillId="36" borderId="45" xfId="0" applyFont="1" applyFill="1"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45" xfId="0" applyBorder="1" applyAlignment="1" applyProtection="1">
      <alignment horizontal="center" vertical="center" wrapText="1"/>
      <protection/>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167" fontId="2" fillId="0" borderId="0" xfId="54" applyNumberFormat="1" applyFont="1" applyAlignment="1" applyProtection="1">
      <alignment horizontal="center" vertical="center"/>
      <protection/>
    </xf>
    <xf numFmtId="0" fontId="30" fillId="7" borderId="44" xfId="0" applyFont="1" applyFill="1" applyBorder="1" applyAlignment="1" applyProtection="1">
      <alignment horizontal="center" vertical="center" wrapText="1"/>
      <protection/>
    </xf>
    <xf numFmtId="0" fontId="30" fillId="7" borderId="45" xfId="0" applyFont="1" applyFill="1" applyBorder="1" applyAlignment="1" applyProtection="1">
      <alignment horizontal="center" vertical="center" wrapText="1"/>
      <protection/>
    </xf>
    <xf numFmtId="0" fontId="56" fillId="35" borderId="20" xfId="0" applyFont="1" applyFill="1" applyBorder="1" applyAlignment="1" applyProtection="1">
      <alignment horizontal="center" vertical="center"/>
      <protection/>
    </xf>
    <xf numFmtId="0" fontId="2" fillId="0" borderId="0" xfId="50" applyNumberFormat="1" applyFont="1" applyBorder="1" applyAlignment="1" applyProtection="1">
      <alignment horizontal="left" vertical="center"/>
      <protection/>
    </xf>
    <xf numFmtId="0" fontId="56" fillId="0" borderId="20" xfId="0" applyFont="1" applyBorder="1" applyAlignment="1" applyProtection="1">
      <alignment horizontal="center"/>
      <protection/>
    </xf>
    <xf numFmtId="10" fontId="2" fillId="37" borderId="30" xfId="58" applyNumberFormat="1" applyFont="1" applyFill="1" applyBorder="1" applyAlignment="1">
      <alignment horizontal="center" vertical="center" wrapText="1"/>
    </xf>
    <xf numFmtId="10" fontId="2" fillId="37" borderId="21" xfId="58" applyNumberFormat="1" applyFont="1" applyFill="1" applyBorder="1" applyAlignment="1">
      <alignment horizontal="center" vertical="center" wrapText="1"/>
    </xf>
    <xf numFmtId="10" fontId="1" fillId="13" borderId="30" xfId="54" applyNumberFormat="1" applyFont="1" applyFill="1" applyBorder="1" applyAlignment="1">
      <alignment horizontal="center" vertical="center" wrapText="1"/>
      <protection/>
    </xf>
    <xf numFmtId="0" fontId="1" fillId="13" borderId="21" xfId="54" applyFont="1" applyFill="1" applyBorder="1" applyAlignment="1">
      <alignment horizontal="center" vertical="center" wrapText="1"/>
      <protection/>
    </xf>
    <xf numFmtId="0" fontId="30" fillId="35" borderId="30" xfId="54" applyFont="1" applyFill="1" applyBorder="1" applyAlignment="1">
      <alignment horizontal="center" vertical="center" wrapText="1"/>
      <protection/>
    </xf>
    <xf numFmtId="0" fontId="30" fillId="35" borderId="21" xfId="54" applyFont="1" applyFill="1" applyBorder="1" applyAlignment="1">
      <alignment horizontal="center" vertical="center" wrapText="1"/>
      <protection/>
    </xf>
    <xf numFmtId="0" fontId="1" fillId="0" borderId="30" xfId="54" applyFont="1" applyBorder="1" applyAlignment="1">
      <alignment horizontal="left" vertical="center" wrapText="1"/>
      <protection/>
    </xf>
    <xf numFmtId="0" fontId="1" fillId="0" borderId="21" xfId="54" applyFont="1" applyBorder="1" applyAlignment="1">
      <alignment horizontal="left" vertical="center" wrapText="1"/>
      <protection/>
    </xf>
    <xf numFmtId="0" fontId="3" fillId="0" borderId="30" xfId="54" applyFont="1" applyBorder="1" applyAlignment="1">
      <alignment horizontal="left" vertical="center" wrapText="1"/>
      <protection/>
    </xf>
    <xf numFmtId="0" fontId="3" fillId="0" borderId="21" xfId="54" applyFont="1" applyBorder="1" applyAlignment="1">
      <alignment horizontal="left" vertical="center" wrapText="1"/>
      <protection/>
    </xf>
    <xf numFmtId="0" fontId="33" fillId="0" borderId="0" xfId="54" applyFont="1" applyAlignment="1">
      <alignment horizontal="right" vertical="center" wrapText="1"/>
      <protection/>
    </xf>
    <xf numFmtId="0" fontId="26" fillId="35" borderId="30" xfId="54" applyFont="1" applyFill="1" applyBorder="1" applyAlignment="1">
      <alignment horizontal="center" vertical="center" wrapText="1"/>
      <protection/>
    </xf>
    <xf numFmtId="0" fontId="26" fillId="35" borderId="21" xfId="54" applyFont="1" applyFill="1" applyBorder="1" applyAlignment="1">
      <alignment horizontal="center" vertical="center" wrapText="1"/>
      <protection/>
    </xf>
    <xf numFmtId="0" fontId="26" fillId="35" borderId="44" xfId="54" applyFont="1" applyFill="1" applyBorder="1" applyAlignment="1">
      <alignment horizontal="center" vertical="center" wrapText="1"/>
      <protection/>
    </xf>
    <xf numFmtId="0" fontId="26" fillId="35" borderId="46" xfId="54" applyFont="1" applyFill="1" applyBorder="1" applyAlignment="1">
      <alignment horizontal="center" vertical="center" wrapText="1"/>
      <protection/>
    </xf>
    <xf numFmtId="0" fontId="26" fillId="35" borderId="45" xfId="54" applyFont="1" applyFill="1" applyBorder="1" applyAlignment="1">
      <alignment horizontal="center" vertical="center" wrapText="1"/>
      <protection/>
    </xf>
    <xf numFmtId="0" fontId="1" fillId="0" borderId="30" xfId="54" applyFont="1" applyBorder="1" applyAlignment="1">
      <alignment horizontal="center" vertical="center" wrapText="1"/>
      <protection/>
    </xf>
    <xf numFmtId="0" fontId="1" fillId="0" borderId="21" xfId="54" applyFont="1" applyBorder="1" applyAlignment="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rmal 2 2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dxfs count="15">
    <dxf>
      <font>
        <b/>
        <i val="0"/>
        <color theme="0"/>
      </font>
      <fill>
        <patternFill>
          <bgColor rgb="FFFF0000"/>
        </patternFill>
      </fill>
    </dxf>
    <dxf>
      <font>
        <color rgb="FF9C0006"/>
      </font>
      <fill>
        <patternFill>
          <bgColor rgb="FFFFC7CE"/>
        </patternFill>
      </fill>
    </dxf>
    <dxf>
      <font>
        <b/>
        <i val="0"/>
      </font>
      <fill>
        <patternFill>
          <bgColor rgb="FF92D050"/>
        </patternFill>
      </fill>
    </dxf>
    <dxf>
      <font>
        <b/>
        <i val="0"/>
      </font>
      <fill>
        <patternFill>
          <bgColor rgb="FF92D050"/>
        </patternFill>
      </fill>
    </dxf>
    <dxf>
      <font>
        <color rgb="FF9C0006"/>
      </font>
      <fill>
        <patternFill>
          <bgColor rgb="FFFFC7CE"/>
        </patternFill>
      </fill>
    </dxf>
    <dxf>
      <font>
        <b/>
        <i val="0"/>
      </font>
      <fill>
        <patternFill>
          <bgColor rgb="FF92D050"/>
        </patternFill>
      </fill>
    </dxf>
    <dxf>
      <font>
        <b/>
        <i val="0"/>
      </font>
      <fill>
        <patternFill>
          <bgColor rgb="FF92D050"/>
        </patternFill>
      </fill>
    </dxf>
    <dxf>
      <font>
        <b/>
        <i val="0"/>
      </font>
      <fill>
        <patternFill>
          <bgColor theme="9"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font>
      <fill>
        <patternFill>
          <bgColor theme="9" tint="0.3999499976634979"/>
        </patternFill>
      </fill>
      <border/>
    </dxf>
    <dxf>
      <font>
        <b/>
        <i val="0"/>
      </font>
      <fill>
        <patternFill>
          <bgColor rgb="FF92D050"/>
        </patternFill>
      </fill>
      <border/>
    </dxf>
    <dxf>
      <font>
        <b/>
        <i val="0"/>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Solicitud!AM24" /><Relationship Id="rId3" Type="http://schemas.openxmlformats.org/officeDocument/2006/relationships/hyperlink" Target="#Reembolso!A1" /><Relationship Id="rId4" Type="http://schemas.openxmlformats.org/officeDocument/2006/relationships/hyperlink" Target="#Anticipo!A1"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7</xdr:col>
      <xdr:colOff>171450</xdr:colOff>
      <xdr:row>2</xdr:row>
      <xdr:rowOff>57150</xdr:rowOff>
    </xdr:to>
    <xdr:pic>
      <xdr:nvPicPr>
        <xdr:cNvPr id="1" name="Imagen 1"/>
        <xdr:cNvPicPr preferRelativeResize="1">
          <a:picLocks noChangeAspect="1"/>
        </xdr:cNvPicPr>
      </xdr:nvPicPr>
      <xdr:blipFill>
        <a:blip r:embed="rId1"/>
        <a:stretch>
          <a:fillRect/>
        </a:stretch>
      </xdr:blipFill>
      <xdr:spPr>
        <a:xfrm>
          <a:off x="28575" y="47625"/>
          <a:ext cx="2419350" cy="476250"/>
        </a:xfrm>
        <a:prstGeom prst="rect">
          <a:avLst/>
        </a:prstGeom>
        <a:noFill/>
        <a:ln w="9525" cmpd="sng">
          <a:noFill/>
        </a:ln>
      </xdr:spPr>
    </xdr:pic>
    <xdr:clientData/>
  </xdr:twoCellAnchor>
  <xdr:twoCellAnchor>
    <xdr:from>
      <xdr:col>28</xdr:col>
      <xdr:colOff>752475</xdr:colOff>
      <xdr:row>40</xdr:row>
      <xdr:rowOff>28575</xdr:rowOff>
    </xdr:from>
    <xdr:to>
      <xdr:col>30</xdr:col>
      <xdr:colOff>38100</xdr:colOff>
      <xdr:row>41</xdr:row>
      <xdr:rowOff>9525</xdr:rowOff>
    </xdr:to>
    <xdr:sp fLocksText="0">
      <xdr:nvSpPr>
        <xdr:cNvPr id="2" name="1 CuadroTexto">
          <a:hlinkClick r:id="rId2"/>
        </xdr:cNvPr>
        <xdr:cNvSpPr txBox="1">
          <a:spLocks noChangeArrowheads="1"/>
        </xdr:cNvSpPr>
      </xdr:nvSpPr>
      <xdr:spPr>
        <a:xfrm>
          <a:off x="13563600" y="7648575"/>
          <a:ext cx="809625" cy="17145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9525</xdr:colOff>
      <xdr:row>24</xdr:row>
      <xdr:rowOff>9525</xdr:rowOff>
    </xdr:from>
    <xdr:to>
      <xdr:col>24</xdr:col>
      <xdr:colOff>19050</xdr:colOff>
      <xdr:row>26</xdr:row>
      <xdr:rowOff>190500</xdr:rowOff>
    </xdr:to>
    <xdr:sp>
      <xdr:nvSpPr>
        <xdr:cNvPr id="3" name="Rectángulo redondeado 2">
          <a:hlinkClick r:id="rId3"/>
        </xdr:cNvPr>
        <xdr:cNvSpPr>
          <a:spLocks/>
        </xdr:cNvSpPr>
      </xdr:nvSpPr>
      <xdr:spPr>
        <a:xfrm>
          <a:off x="8953500" y="4495800"/>
          <a:ext cx="1381125" cy="581025"/>
        </a:xfrm>
        <a:prstGeom prst="roundRect">
          <a:avLst/>
        </a:prstGeom>
        <a:gradFill rotWithShape="1">
          <a:gsLst>
            <a:gs pos="0">
              <a:srgbClr val="F18C55"/>
            </a:gs>
            <a:gs pos="50000">
              <a:srgbClr val="F67B28"/>
            </a:gs>
            <a:gs pos="100000">
              <a:srgbClr val="E56B17"/>
            </a:gs>
          </a:gsLst>
          <a:lin ang="5400000" scaled="1"/>
        </a:gradFill>
        <a:ln w="6350" cmpd="sng">
          <a:solidFill>
            <a:srgbClr val="ED7D31"/>
          </a:solidFill>
          <a:headEnd type="none"/>
          <a:tailEnd type="none"/>
        </a:ln>
      </xdr:spPr>
      <xdr:txBody>
        <a:bodyPr vertOverflow="clip" wrap="square" anchor="ctr"/>
        <a:p>
          <a:pPr algn="ctr">
            <a:defRPr/>
          </a:pPr>
          <a:r>
            <a:rPr lang="en-US" cap="none" sz="1100" b="1" i="0" u="none" baseline="0">
              <a:solidFill>
                <a:srgbClr val="FFFFFF"/>
              </a:solidFill>
            </a:rPr>
            <a:t>Reembolso</a:t>
          </a:r>
        </a:p>
      </xdr:txBody>
    </xdr:sp>
    <xdr:clientData/>
  </xdr:twoCellAnchor>
  <xdr:twoCellAnchor>
    <xdr:from>
      <xdr:col>21</xdr:col>
      <xdr:colOff>180975</xdr:colOff>
      <xdr:row>32</xdr:row>
      <xdr:rowOff>114300</xdr:rowOff>
    </xdr:from>
    <xdr:to>
      <xdr:col>24</xdr:col>
      <xdr:colOff>0</xdr:colOff>
      <xdr:row>36</xdr:row>
      <xdr:rowOff>0</xdr:rowOff>
    </xdr:to>
    <xdr:sp>
      <xdr:nvSpPr>
        <xdr:cNvPr id="4" name="Rectángulo redondeado 8">
          <a:hlinkClick r:id="rId4"/>
        </xdr:cNvPr>
        <xdr:cNvSpPr>
          <a:spLocks/>
        </xdr:cNvSpPr>
      </xdr:nvSpPr>
      <xdr:spPr>
        <a:xfrm>
          <a:off x="7419975" y="6191250"/>
          <a:ext cx="2895600" cy="581025"/>
        </a:xfrm>
        <a:prstGeom prst="roundRect">
          <a:avLst/>
        </a:prstGeom>
        <a:gradFill rotWithShape="1">
          <a:gsLst>
            <a:gs pos="0">
              <a:srgbClr val="6083CB"/>
            </a:gs>
            <a:gs pos="50000">
              <a:srgbClr val="3E70CA"/>
            </a:gs>
            <a:gs pos="100000">
              <a:srgbClr val="2E61BA"/>
            </a:gs>
          </a:gsLst>
          <a:lin ang="5400000" scaled="1"/>
        </a:gradFill>
        <a:ln w="6350" cmpd="sng">
          <a:solidFill>
            <a:srgbClr val="4472C4"/>
          </a:solidFill>
          <a:headEnd type="none"/>
          <a:tailEnd type="none"/>
        </a:ln>
      </xdr:spPr>
      <xdr:txBody>
        <a:bodyPr vertOverflow="clip" wrap="square" anchor="ctr"/>
        <a:p>
          <a:pPr algn="ctr">
            <a:defRPr/>
          </a:pPr>
          <a:r>
            <a:rPr lang="en-US" cap="none" sz="1100" b="1" i="0" u="none" baseline="0">
              <a:solidFill>
                <a:srgbClr val="FFFFFF"/>
              </a:solidFill>
            </a:rPr>
            <a:t>Anticipo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466725</xdr:colOff>
      <xdr:row>0</xdr:row>
      <xdr:rowOff>0</xdr:rowOff>
    </xdr:from>
    <xdr:to>
      <xdr:col>13</xdr:col>
      <xdr:colOff>1895475</xdr:colOff>
      <xdr:row>3</xdr:row>
      <xdr:rowOff>133350</xdr:rowOff>
    </xdr:to>
    <xdr:pic>
      <xdr:nvPicPr>
        <xdr:cNvPr id="1" name="Imagen 1"/>
        <xdr:cNvPicPr preferRelativeResize="1">
          <a:picLocks noChangeAspect="1"/>
        </xdr:cNvPicPr>
      </xdr:nvPicPr>
      <xdr:blipFill>
        <a:blip r:embed="rId1"/>
        <a:stretch>
          <a:fillRect/>
        </a:stretch>
      </xdr:blipFill>
      <xdr:spPr>
        <a:xfrm>
          <a:off x="10401300" y="0"/>
          <a:ext cx="4371975"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104775</xdr:colOff>
      <xdr:row>0</xdr:row>
      <xdr:rowOff>0</xdr:rowOff>
    </xdr:from>
    <xdr:to>
      <xdr:col>31</xdr:col>
      <xdr:colOff>704850</xdr:colOff>
      <xdr:row>3</xdr:row>
      <xdr:rowOff>104775</xdr:rowOff>
    </xdr:to>
    <xdr:pic>
      <xdr:nvPicPr>
        <xdr:cNvPr id="1" name="Imagen 2"/>
        <xdr:cNvPicPr preferRelativeResize="1">
          <a:picLocks noChangeAspect="1"/>
        </xdr:cNvPicPr>
      </xdr:nvPicPr>
      <xdr:blipFill>
        <a:blip r:embed="rId1"/>
        <a:stretch>
          <a:fillRect/>
        </a:stretch>
      </xdr:blipFill>
      <xdr:spPr>
        <a:xfrm>
          <a:off x="37042725" y="0"/>
          <a:ext cx="421957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104775</xdr:colOff>
      <xdr:row>2</xdr:row>
      <xdr:rowOff>0</xdr:rowOff>
    </xdr:from>
    <xdr:to>
      <xdr:col>26</xdr:col>
      <xdr:colOff>295275</xdr:colOff>
      <xdr:row>6</xdr:row>
      <xdr:rowOff>104775</xdr:rowOff>
    </xdr:to>
    <xdr:pic>
      <xdr:nvPicPr>
        <xdr:cNvPr id="1" name="Imagen 1"/>
        <xdr:cNvPicPr preferRelativeResize="1">
          <a:picLocks noChangeAspect="1"/>
        </xdr:cNvPicPr>
      </xdr:nvPicPr>
      <xdr:blipFill>
        <a:blip r:embed="rId1"/>
        <a:stretch>
          <a:fillRect/>
        </a:stretch>
      </xdr:blipFill>
      <xdr:spPr>
        <a:xfrm>
          <a:off x="30346650" y="838200"/>
          <a:ext cx="4219575" cy="923925"/>
        </a:xfrm>
        <a:prstGeom prst="rect">
          <a:avLst/>
        </a:prstGeom>
        <a:noFill/>
        <a:ln w="9525" cmpd="sng">
          <a:noFill/>
        </a:ln>
      </xdr:spPr>
    </xdr:pic>
    <xdr:clientData/>
  </xdr:twoCellAnchor>
  <xdr:twoCellAnchor editAs="oneCell">
    <xdr:from>
      <xdr:col>0</xdr:col>
      <xdr:colOff>0</xdr:colOff>
      <xdr:row>0</xdr:row>
      <xdr:rowOff>0</xdr:rowOff>
    </xdr:from>
    <xdr:to>
      <xdr:col>2</xdr:col>
      <xdr:colOff>1266825</xdr:colOff>
      <xdr:row>0</xdr:row>
      <xdr:rowOff>600075</xdr:rowOff>
    </xdr:to>
    <xdr:pic>
      <xdr:nvPicPr>
        <xdr:cNvPr id="2" name="Imagen 2"/>
        <xdr:cNvPicPr preferRelativeResize="1">
          <a:picLocks noChangeAspect="1"/>
        </xdr:cNvPicPr>
      </xdr:nvPicPr>
      <xdr:blipFill>
        <a:blip r:embed="rId2"/>
        <a:stretch>
          <a:fillRect/>
        </a:stretch>
      </xdr:blipFill>
      <xdr:spPr>
        <a:xfrm>
          <a:off x="0" y="0"/>
          <a:ext cx="31146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466725</xdr:colOff>
      <xdr:row>1</xdr:row>
      <xdr:rowOff>266700</xdr:rowOff>
    </xdr:to>
    <xdr:pic>
      <xdr:nvPicPr>
        <xdr:cNvPr id="1" name="Imagen 1"/>
        <xdr:cNvPicPr preferRelativeResize="1">
          <a:picLocks noChangeAspect="1"/>
        </xdr:cNvPicPr>
      </xdr:nvPicPr>
      <xdr:blipFill>
        <a:blip r:embed="rId1"/>
        <a:stretch>
          <a:fillRect/>
        </a:stretch>
      </xdr:blipFill>
      <xdr:spPr>
        <a:xfrm>
          <a:off x="0" y="28575"/>
          <a:ext cx="267652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pageSetUpPr fitToPage="1"/>
  </sheetPr>
  <dimension ref="A1:AJ56"/>
  <sheetViews>
    <sheetView zoomScalePageLayoutView="0" workbookViewId="0" topLeftCell="A1">
      <selection activeCell="L4" sqref="L4"/>
    </sheetView>
  </sheetViews>
  <sheetFormatPr defaultColWidth="11.421875" defaultRowHeight="15"/>
  <cols>
    <col min="1" max="1" width="2.7109375" style="9" customWidth="1"/>
    <col min="2" max="2" width="2.140625" style="6" customWidth="1"/>
    <col min="3" max="3" width="4.7109375" style="37" customWidth="1"/>
    <col min="4" max="4" width="1.28515625" style="9" customWidth="1"/>
    <col min="5" max="5" width="3.57421875" style="9" customWidth="1"/>
    <col min="6" max="6" width="15.00390625" style="9" customWidth="1"/>
    <col min="7" max="8" width="4.7109375" style="9" customWidth="1"/>
    <col min="9" max="9" width="2.7109375" style="9" customWidth="1"/>
    <col min="10" max="10" width="11.421875" style="9" customWidth="1"/>
    <col min="11" max="12" width="4.7109375" style="9" customWidth="1"/>
    <col min="13" max="13" width="1.28515625" style="9" customWidth="1"/>
    <col min="14" max="14" width="11.140625" style="9" customWidth="1"/>
    <col min="15" max="15" width="4.7109375" style="9" customWidth="1"/>
    <col min="16" max="16" width="7.421875" style="9" customWidth="1"/>
    <col min="17" max="17" width="9.57421875" style="9" customWidth="1"/>
    <col min="18" max="18" width="2.140625" style="9" customWidth="1"/>
    <col min="19" max="19" width="2.7109375" style="9" customWidth="1"/>
    <col min="20" max="20" width="5.57421875" style="9" customWidth="1"/>
    <col min="21" max="21" width="1.57421875" style="302" customWidth="1"/>
    <col min="22" max="22" width="25.57421875" style="9" customWidth="1"/>
    <col min="23" max="24" width="10.28125" style="9" customWidth="1"/>
    <col min="25" max="25" width="3.140625" style="9" customWidth="1"/>
    <col min="26" max="30" width="11.421875" style="9" customWidth="1"/>
    <col min="31" max="31" width="3.7109375" style="9" customWidth="1"/>
    <col min="32" max="35" width="5.28125" style="9" customWidth="1"/>
    <col min="36" max="16384" width="11.421875" style="9" customWidth="1"/>
  </cols>
  <sheetData>
    <row r="1" spans="1:25" ht="15.75" thickBot="1">
      <c r="A1" s="1"/>
      <c r="B1" s="2"/>
      <c r="C1" s="3"/>
      <c r="D1" s="2"/>
      <c r="E1" s="2"/>
      <c r="F1" s="2"/>
      <c r="G1" s="2"/>
      <c r="H1" s="2"/>
      <c r="I1" s="2"/>
      <c r="J1" s="2"/>
      <c r="K1" s="2"/>
      <c r="L1" s="2"/>
      <c r="M1" s="2"/>
      <c r="N1" s="2"/>
      <c r="O1" s="2"/>
      <c r="P1" s="2"/>
      <c r="Q1" s="2"/>
      <c r="R1" s="2"/>
      <c r="S1" s="4"/>
      <c r="T1" s="266"/>
      <c r="U1" s="302" t="s">
        <v>10</v>
      </c>
      <c r="V1" s="266"/>
      <c r="W1" s="266"/>
      <c r="X1" s="266"/>
      <c r="Y1" s="266"/>
    </row>
    <row r="2" spans="1:25" ht="21" customHeight="1">
      <c r="A2" s="5"/>
      <c r="C2" s="7"/>
      <c r="D2" s="6"/>
      <c r="E2" s="6"/>
      <c r="F2" s="6"/>
      <c r="G2" s="6"/>
      <c r="H2" s="6"/>
      <c r="I2" s="6"/>
      <c r="J2" s="324" t="s">
        <v>0</v>
      </c>
      <c r="K2" s="325"/>
      <c r="L2" s="325"/>
      <c r="M2" s="325"/>
      <c r="N2" s="325"/>
      <c r="O2" s="325"/>
      <c r="P2" s="325"/>
      <c r="Q2" s="325"/>
      <c r="R2" s="326"/>
      <c r="S2" s="8"/>
      <c r="T2" s="266"/>
      <c r="U2" s="302" t="s">
        <v>1270</v>
      </c>
      <c r="V2" s="266"/>
      <c r="W2" s="266"/>
      <c r="X2" s="266"/>
      <c r="Y2" s="266"/>
    </row>
    <row r="3" spans="1:25" ht="15.75" thickBot="1">
      <c r="A3" s="5"/>
      <c r="C3" s="7"/>
      <c r="D3" s="6"/>
      <c r="E3" s="6"/>
      <c r="F3" s="6"/>
      <c r="G3" s="6"/>
      <c r="H3" s="6"/>
      <c r="I3" s="6"/>
      <c r="J3" s="327"/>
      <c r="K3" s="328"/>
      <c r="L3" s="328"/>
      <c r="M3" s="328"/>
      <c r="N3" s="328"/>
      <c r="O3" s="328"/>
      <c r="P3" s="328"/>
      <c r="Q3" s="328"/>
      <c r="R3" s="329"/>
      <c r="S3" s="8"/>
      <c r="T3" s="266"/>
      <c r="U3" s="302" t="s">
        <v>1272</v>
      </c>
      <c r="V3" s="266"/>
      <c r="W3" s="266"/>
      <c r="X3" s="266"/>
      <c r="Y3" s="266"/>
    </row>
    <row r="4" spans="1:25" ht="6.75" customHeight="1">
      <c r="A4" s="5"/>
      <c r="C4" s="7"/>
      <c r="D4" s="6"/>
      <c r="E4" s="6"/>
      <c r="F4" s="6"/>
      <c r="G4" s="6"/>
      <c r="H4" s="6"/>
      <c r="I4" s="6"/>
      <c r="J4" s="6"/>
      <c r="K4" s="6"/>
      <c r="L4" s="6"/>
      <c r="M4" s="6"/>
      <c r="N4" s="6"/>
      <c r="O4" s="6"/>
      <c r="P4" s="6"/>
      <c r="Q4" s="6"/>
      <c r="R4" s="6"/>
      <c r="S4" s="8"/>
      <c r="T4" s="266"/>
      <c r="V4" s="266"/>
      <c r="W4" s="266"/>
      <c r="X4" s="266"/>
      <c r="Y4" s="266"/>
    </row>
    <row r="5" spans="1:25" ht="6.75" customHeight="1" thickBot="1">
      <c r="A5" s="5"/>
      <c r="C5" s="7"/>
      <c r="D5" s="6"/>
      <c r="E5" s="334"/>
      <c r="F5" s="334"/>
      <c r="G5" s="6"/>
      <c r="H5" s="6"/>
      <c r="I5" s="6"/>
      <c r="J5" s="6"/>
      <c r="K5" s="6"/>
      <c r="L5" s="6"/>
      <c r="M5" s="6"/>
      <c r="N5" s="6"/>
      <c r="O5" s="6"/>
      <c r="P5" s="6"/>
      <c r="Q5" s="6"/>
      <c r="R5" s="6"/>
      <c r="S5" s="8"/>
      <c r="T5" s="266"/>
      <c r="V5" s="266"/>
      <c r="W5" s="266"/>
      <c r="X5" s="266"/>
      <c r="Y5" s="266"/>
    </row>
    <row r="6" spans="1:25" ht="15.75" thickBot="1">
      <c r="A6" s="5"/>
      <c r="B6" s="335" t="s">
        <v>1</v>
      </c>
      <c r="C6" s="335"/>
      <c r="D6" s="6"/>
      <c r="E6" s="336">
        <f ca="1">TODAY()</f>
        <v>42642</v>
      </c>
      <c r="F6" s="337"/>
      <c r="G6" s="6"/>
      <c r="H6" s="6"/>
      <c r="I6" s="6"/>
      <c r="J6" s="6"/>
      <c r="K6" s="6"/>
      <c r="L6" s="6"/>
      <c r="M6" s="6"/>
      <c r="N6" s="6"/>
      <c r="O6" s="6"/>
      <c r="P6" s="6"/>
      <c r="Q6" s="6"/>
      <c r="R6" s="6"/>
      <c r="S6" s="8"/>
      <c r="T6" s="266"/>
      <c r="V6" s="266"/>
      <c r="W6" s="266"/>
      <c r="X6" s="266"/>
      <c r="Y6" s="266"/>
    </row>
    <row r="7" spans="1:25" ht="18" customHeight="1" thickBot="1">
      <c r="A7" s="5"/>
      <c r="C7" s="7"/>
      <c r="D7" s="6"/>
      <c r="E7" s="6"/>
      <c r="F7" s="6"/>
      <c r="G7" s="6"/>
      <c r="H7" s="6"/>
      <c r="I7" s="6"/>
      <c r="J7" s="6"/>
      <c r="K7" s="6"/>
      <c r="L7" s="6"/>
      <c r="M7" s="6"/>
      <c r="N7" s="6"/>
      <c r="O7" s="6"/>
      <c r="P7" s="6"/>
      <c r="Q7" s="6"/>
      <c r="R7" s="6"/>
      <c r="S7" s="8"/>
      <c r="T7" s="266"/>
      <c r="U7" s="302" t="s">
        <v>12</v>
      </c>
      <c r="V7" s="266"/>
      <c r="W7" s="266"/>
      <c r="X7" s="266"/>
      <c r="Y7" s="266"/>
    </row>
    <row r="8" spans="1:25" ht="15" customHeight="1" thickBot="1">
      <c r="A8" s="5"/>
      <c r="B8" s="330" t="s">
        <v>2</v>
      </c>
      <c r="C8" s="331"/>
      <c r="D8" s="331"/>
      <c r="E8" s="331"/>
      <c r="F8" s="331"/>
      <c r="G8" s="331"/>
      <c r="H8" s="331"/>
      <c r="I8" s="331"/>
      <c r="J8" s="331"/>
      <c r="K8" s="331"/>
      <c r="L8" s="331"/>
      <c r="M8" s="331"/>
      <c r="N8" s="331"/>
      <c r="O8" s="331"/>
      <c r="P8" s="331"/>
      <c r="Q8" s="331"/>
      <c r="R8" s="332"/>
      <c r="S8" s="8"/>
      <c r="T8" s="266"/>
      <c r="U8" s="302" t="s">
        <v>13</v>
      </c>
      <c r="V8" s="266"/>
      <c r="W8" s="266"/>
      <c r="X8" s="266"/>
      <c r="Y8" s="266"/>
    </row>
    <row r="9" spans="1:25" s="69" customFormat="1" ht="20.25" customHeight="1">
      <c r="A9" s="67"/>
      <c r="B9" s="70"/>
      <c r="C9" s="317"/>
      <c r="D9" s="317"/>
      <c r="E9" s="317"/>
      <c r="F9" s="317"/>
      <c r="G9" s="317"/>
      <c r="H9" s="317"/>
      <c r="I9" s="317"/>
      <c r="J9" s="317"/>
      <c r="K9" s="317"/>
      <c r="L9" s="317"/>
      <c r="M9" s="317"/>
      <c r="N9" s="317"/>
      <c r="O9" s="317"/>
      <c r="P9" s="317"/>
      <c r="Q9" s="317"/>
      <c r="R9" s="71"/>
      <c r="S9" s="68"/>
      <c r="T9" s="267"/>
      <c r="U9" s="303"/>
      <c r="V9" s="267"/>
      <c r="W9" s="267"/>
      <c r="X9" s="267"/>
      <c r="Y9" s="267"/>
    </row>
    <row r="10" spans="1:21" s="46" customFormat="1" ht="11.25" customHeight="1">
      <c r="A10" s="42"/>
      <c r="B10" s="43"/>
      <c r="C10" s="47" t="s">
        <v>186</v>
      </c>
      <c r="D10" s="44"/>
      <c r="E10" s="44"/>
      <c r="F10" s="44"/>
      <c r="G10" s="44"/>
      <c r="H10" s="44"/>
      <c r="I10" s="44"/>
      <c r="J10" s="44"/>
      <c r="K10" s="44"/>
      <c r="L10" s="44"/>
      <c r="M10" s="44"/>
      <c r="N10" s="44"/>
      <c r="O10" s="44"/>
      <c r="P10" s="44"/>
      <c r="Q10" s="44"/>
      <c r="R10" s="43"/>
      <c r="S10" s="45"/>
      <c r="U10" s="304" t="s">
        <v>1269</v>
      </c>
    </row>
    <row r="11" spans="1:21" s="69" customFormat="1" ht="20.25" customHeight="1">
      <c r="A11" s="67"/>
      <c r="B11" s="70"/>
      <c r="C11" s="318"/>
      <c r="D11" s="318"/>
      <c r="E11" s="318"/>
      <c r="F11" s="318"/>
      <c r="G11" s="318"/>
      <c r="H11" s="318"/>
      <c r="I11" s="318"/>
      <c r="J11" s="318"/>
      <c r="K11" s="318"/>
      <c r="L11" s="318"/>
      <c r="M11" s="318"/>
      <c r="N11" s="318"/>
      <c r="O11" s="318"/>
      <c r="P11" s="318"/>
      <c r="Q11" s="318"/>
      <c r="R11" s="72"/>
      <c r="S11" s="68"/>
      <c r="U11" s="303" t="s">
        <v>1271</v>
      </c>
    </row>
    <row r="12" spans="1:21" s="46" customFormat="1" ht="11.25" customHeight="1">
      <c r="A12" s="42"/>
      <c r="B12" s="43"/>
      <c r="C12" s="48" t="s">
        <v>3</v>
      </c>
      <c r="D12" s="43"/>
      <c r="E12" s="43"/>
      <c r="F12" s="43"/>
      <c r="G12" s="43"/>
      <c r="H12" s="43"/>
      <c r="I12" s="43"/>
      <c r="J12" s="43"/>
      <c r="K12" s="43"/>
      <c r="L12" s="43"/>
      <c r="M12" s="43"/>
      <c r="N12" s="43"/>
      <c r="O12" s="43"/>
      <c r="P12" s="43"/>
      <c r="Q12" s="43"/>
      <c r="R12" s="43"/>
      <c r="S12" s="45"/>
      <c r="U12" s="304"/>
    </row>
    <row r="13" spans="1:21" s="69" customFormat="1" ht="20.25" customHeight="1">
      <c r="A13" s="67"/>
      <c r="B13" s="70"/>
      <c r="C13" s="338"/>
      <c r="D13" s="338"/>
      <c r="E13" s="338"/>
      <c r="F13" s="338"/>
      <c r="G13" s="338"/>
      <c r="H13" s="338"/>
      <c r="I13" s="338"/>
      <c r="J13" s="70"/>
      <c r="K13" s="319"/>
      <c r="L13" s="319"/>
      <c r="M13" s="319"/>
      <c r="N13" s="319"/>
      <c r="O13" s="319"/>
      <c r="P13" s="319"/>
      <c r="Q13" s="319"/>
      <c r="R13" s="60"/>
      <c r="S13" s="68"/>
      <c r="U13" s="303"/>
    </row>
    <row r="14" spans="1:21" s="46" customFormat="1" ht="11.25" customHeight="1">
      <c r="A14" s="42"/>
      <c r="B14" s="43"/>
      <c r="C14" s="48" t="s">
        <v>4</v>
      </c>
      <c r="D14" s="43"/>
      <c r="E14" s="43"/>
      <c r="F14" s="43"/>
      <c r="G14" s="43"/>
      <c r="H14" s="43"/>
      <c r="I14" s="43"/>
      <c r="J14" s="43"/>
      <c r="K14" s="48" t="s">
        <v>5</v>
      </c>
      <c r="L14" s="44"/>
      <c r="M14" s="43"/>
      <c r="N14" s="43"/>
      <c r="O14" s="43"/>
      <c r="P14" s="43"/>
      <c r="Q14" s="43"/>
      <c r="R14" s="43"/>
      <c r="S14" s="45"/>
      <c r="U14" s="304"/>
    </row>
    <row r="15" spans="1:21" s="69" customFormat="1" ht="20.25" customHeight="1">
      <c r="A15" s="67"/>
      <c r="B15" s="70"/>
      <c r="C15" s="318"/>
      <c r="D15" s="318"/>
      <c r="E15" s="318"/>
      <c r="F15" s="318"/>
      <c r="G15" s="318"/>
      <c r="H15" s="318"/>
      <c r="I15" s="318"/>
      <c r="J15" s="70"/>
      <c r="K15" s="319"/>
      <c r="L15" s="319"/>
      <c r="M15" s="319"/>
      <c r="N15" s="319"/>
      <c r="O15" s="319"/>
      <c r="P15" s="319"/>
      <c r="Q15" s="319"/>
      <c r="R15" s="60"/>
      <c r="S15" s="68"/>
      <c r="U15" s="303" t="s">
        <v>168</v>
      </c>
    </row>
    <row r="16" spans="1:21" s="46" customFormat="1" ht="11.25" customHeight="1">
      <c r="A16" s="42"/>
      <c r="B16" s="43"/>
      <c r="C16" s="49" t="s">
        <v>187</v>
      </c>
      <c r="D16" s="43"/>
      <c r="E16" s="43"/>
      <c r="F16" s="43"/>
      <c r="G16" s="43"/>
      <c r="H16" s="43"/>
      <c r="I16" s="43"/>
      <c r="J16" s="43"/>
      <c r="K16" s="49" t="s">
        <v>188</v>
      </c>
      <c r="L16" s="44"/>
      <c r="M16" s="43"/>
      <c r="N16" s="43"/>
      <c r="O16" s="43"/>
      <c r="P16" s="43"/>
      <c r="Q16" s="43"/>
      <c r="R16" s="43"/>
      <c r="S16" s="45"/>
      <c r="U16" s="304" t="s">
        <v>169</v>
      </c>
    </row>
    <row r="17" spans="1:21" s="69" customFormat="1" ht="20.25" customHeight="1">
      <c r="A17" s="67"/>
      <c r="B17" s="70"/>
      <c r="C17" s="320"/>
      <c r="D17" s="318"/>
      <c r="E17" s="318"/>
      <c r="F17" s="318"/>
      <c r="G17" s="318"/>
      <c r="H17" s="318"/>
      <c r="I17" s="318"/>
      <c r="J17" s="70"/>
      <c r="K17" s="319"/>
      <c r="L17" s="319"/>
      <c r="M17" s="319"/>
      <c r="N17" s="319"/>
      <c r="O17" s="319"/>
      <c r="P17" s="319"/>
      <c r="Q17" s="319"/>
      <c r="R17" s="60"/>
      <c r="S17" s="68"/>
      <c r="U17" s="303" t="s">
        <v>170</v>
      </c>
    </row>
    <row r="18" spans="1:21" s="46" customFormat="1" ht="11.25" customHeight="1">
      <c r="A18" s="42"/>
      <c r="B18" s="43"/>
      <c r="C18" s="49" t="s">
        <v>6</v>
      </c>
      <c r="D18" s="43"/>
      <c r="E18" s="43"/>
      <c r="F18" s="43"/>
      <c r="G18" s="43"/>
      <c r="H18" s="43"/>
      <c r="I18" s="43"/>
      <c r="J18" s="43"/>
      <c r="K18" s="49" t="s">
        <v>7</v>
      </c>
      <c r="L18" s="44"/>
      <c r="M18" s="43"/>
      <c r="N18" s="43"/>
      <c r="O18" s="43"/>
      <c r="P18" s="43"/>
      <c r="Q18" s="43"/>
      <c r="R18" s="43"/>
      <c r="S18" s="45"/>
      <c r="U18" s="304" t="s">
        <v>171</v>
      </c>
    </row>
    <row r="19" spans="1:19" ht="17.25" customHeight="1" thickBot="1">
      <c r="A19" s="5"/>
      <c r="C19" s="36"/>
      <c r="D19" s="6"/>
      <c r="E19" s="6"/>
      <c r="F19" s="6"/>
      <c r="G19" s="6"/>
      <c r="H19" s="6"/>
      <c r="I19" s="6"/>
      <c r="J19" s="6"/>
      <c r="K19" s="6"/>
      <c r="L19" s="6"/>
      <c r="M19" s="6"/>
      <c r="N19" s="6"/>
      <c r="O19" s="6"/>
      <c r="P19" s="6"/>
      <c r="Q19" s="6"/>
      <c r="R19" s="6"/>
      <c r="S19" s="8"/>
    </row>
    <row r="20" spans="1:21" ht="16.5" thickBot="1">
      <c r="A20" s="5"/>
      <c r="B20" s="321" t="s">
        <v>8</v>
      </c>
      <c r="C20" s="322"/>
      <c r="D20" s="322"/>
      <c r="E20" s="322"/>
      <c r="F20" s="322"/>
      <c r="G20" s="322"/>
      <c r="H20" s="322"/>
      <c r="I20" s="322"/>
      <c r="J20" s="322"/>
      <c r="K20" s="322"/>
      <c r="L20" s="322"/>
      <c r="M20" s="322"/>
      <c r="N20" s="322"/>
      <c r="O20" s="322"/>
      <c r="P20" s="322"/>
      <c r="Q20" s="322"/>
      <c r="R20" s="323"/>
      <c r="S20" s="8"/>
      <c r="U20" s="304" t="s">
        <v>176</v>
      </c>
    </row>
    <row r="21" spans="1:21" s="18" customFormat="1" ht="9.75" customHeight="1" thickBot="1">
      <c r="A21" s="14"/>
      <c r="B21" s="15"/>
      <c r="C21" s="16"/>
      <c r="D21" s="15"/>
      <c r="E21" s="15"/>
      <c r="F21" s="15"/>
      <c r="G21" s="15"/>
      <c r="H21" s="15"/>
      <c r="I21" s="15"/>
      <c r="J21" s="15"/>
      <c r="K21" s="15"/>
      <c r="L21" s="15"/>
      <c r="M21" s="15"/>
      <c r="N21" s="15"/>
      <c r="O21" s="15"/>
      <c r="P21" s="15"/>
      <c r="Q21" s="15"/>
      <c r="R21" s="15"/>
      <c r="S21" s="17"/>
      <c r="U21" s="302" t="s">
        <v>177</v>
      </c>
    </row>
    <row r="22" spans="1:19" ht="6" customHeight="1" thickBot="1">
      <c r="A22" s="5"/>
      <c r="B22" s="1"/>
      <c r="C22" s="3"/>
      <c r="D22" s="2"/>
      <c r="E22" s="2"/>
      <c r="F22" s="2"/>
      <c r="G22" s="2"/>
      <c r="H22" s="2"/>
      <c r="I22" s="2"/>
      <c r="J22" s="2"/>
      <c r="K22" s="2"/>
      <c r="L22" s="2"/>
      <c r="M22" s="2"/>
      <c r="N22" s="2"/>
      <c r="O22" s="2"/>
      <c r="P22" s="2"/>
      <c r="Q22" s="2"/>
      <c r="R22" s="4"/>
      <c r="S22" s="8"/>
    </row>
    <row r="23" spans="1:35" s="69" customFormat="1" ht="20.25" customHeight="1">
      <c r="A23" s="67"/>
      <c r="B23" s="67"/>
      <c r="C23" s="318"/>
      <c r="D23" s="318"/>
      <c r="E23" s="318"/>
      <c r="F23" s="318"/>
      <c r="G23" s="318"/>
      <c r="H23" s="318"/>
      <c r="I23" s="318"/>
      <c r="J23" s="318"/>
      <c r="K23" s="318"/>
      <c r="L23" s="318"/>
      <c r="M23" s="318"/>
      <c r="N23" s="318"/>
      <c r="O23" s="318"/>
      <c r="P23" s="318"/>
      <c r="Q23" s="318"/>
      <c r="R23" s="73"/>
      <c r="S23" s="68"/>
      <c r="U23" s="303"/>
      <c r="V23" s="339" t="s">
        <v>184</v>
      </c>
      <c r="W23" s="340"/>
      <c r="X23" s="340"/>
      <c r="Y23" s="12"/>
      <c r="Z23" s="12"/>
      <c r="AA23" s="12"/>
      <c r="AB23" s="12"/>
      <c r="AC23" s="12"/>
      <c r="AD23" s="12"/>
      <c r="AE23" s="13"/>
      <c r="AF23" s="10"/>
      <c r="AG23" s="10"/>
      <c r="AH23" s="10"/>
      <c r="AI23" s="10"/>
    </row>
    <row r="24" spans="1:36" s="310" customFormat="1" ht="11.25" customHeight="1">
      <c r="A24" s="306"/>
      <c r="B24" s="306"/>
      <c r="C24" s="307" t="s">
        <v>9</v>
      </c>
      <c r="D24" s="305"/>
      <c r="E24" s="305"/>
      <c r="F24" s="305"/>
      <c r="G24" s="305"/>
      <c r="H24" s="305"/>
      <c r="I24" s="305"/>
      <c r="J24" s="305"/>
      <c r="K24" s="305"/>
      <c r="L24" s="305"/>
      <c r="M24" s="305"/>
      <c r="N24" s="305">
        <v>10000</v>
      </c>
      <c r="O24" s="305"/>
      <c r="P24" s="305"/>
      <c r="Q24" s="308"/>
      <c r="R24" s="309"/>
      <c r="S24" s="309"/>
      <c r="U24" s="304"/>
      <c r="V24" s="311"/>
      <c r="W24" s="312"/>
      <c r="X24" s="312"/>
      <c r="Y24" s="313"/>
      <c r="Z24" s="341" t="s">
        <v>1273</v>
      </c>
      <c r="AA24" s="341"/>
      <c r="AB24" s="341"/>
      <c r="AC24" s="341"/>
      <c r="AD24" s="341"/>
      <c r="AE24" s="314"/>
      <c r="AF24" s="315"/>
      <c r="AG24" s="315"/>
      <c r="AH24" s="315"/>
      <c r="AI24" s="315"/>
      <c r="AJ24" s="316"/>
    </row>
    <row r="25" spans="1:35" s="69" customFormat="1" ht="20.25" customHeight="1">
      <c r="A25" s="67"/>
      <c r="B25" s="67"/>
      <c r="C25" s="350"/>
      <c r="D25" s="350"/>
      <c r="E25" s="350"/>
      <c r="F25" s="350"/>
      <c r="G25" s="350"/>
      <c r="H25" s="350"/>
      <c r="I25" s="350"/>
      <c r="J25" s="350"/>
      <c r="K25" s="350"/>
      <c r="L25" s="350"/>
      <c r="M25" s="350"/>
      <c r="N25" s="350"/>
      <c r="O25" s="350"/>
      <c r="P25" s="350"/>
      <c r="Q25" s="350"/>
      <c r="R25" s="74"/>
      <c r="S25" s="68"/>
      <c r="U25" s="303"/>
      <c r="V25" s="19"/>
      <c r="W25"/>
      <c r="X25"/>
      <c r="Y25" s="20"/>
      <c r="Z25" s="341"/>
      <c r="AA25" s="341"/>
      <c r="AB25" s="341"/>
      <c r="AC25" s="341"/>
      <c r="AD25" s="341"/>
      <c r="AE25" s="21"/>
      <c r="AF25" s="10"/>
      <c r="AG25" s="10"/>
      <c r="AH25" s="10"/>
      <c r="AI25" s="10"/>
    </row>
    <row r="26" spans="1:36" s="46" customFormat="1" ht="11.25" customHeight="1">
      <c r="A26" s="42"/>
      <c r="B26" s="42"/>
      <c r="C26" s="48" t="s">
        <v>183</v>
      </c>
      <c r="D26" s="43"/>
      <c r="E26" s="43"/>
      <c r="F26" s="43"/>
      <c r="G26" s="43"/>
      <c r="H26" s="43"/>
      <c r="I26" s="6"/>
      <c r="J26" s="43"/>
      <c r="K26" s="43"/>
      <c r="L26" s="43"/>
      <c r="M26" s="43"/>
      <c r="N26" s="43"/>
      <c r="O26" s="43"/>
      <c r="P26" s="43"/>
      <c r="Q26" s="43"/>
      <c r="R26" s="45"/>
      <c r="S26" s="45"/>
      <c r="U26" s="304"/>
      <c r="V26" s="19"/>
      <c r="W26"/>
      <c r="X26"/>
      <c r="Y26" s="20"/>
      <c r="Z26" s="341"/>
      <c r="AA26" s="341"/>
      <c r="AB26" s="341"/>
      <c r="AC26" s="341"/>
      <c r="AD26" s="341"/>
      <c r="AE26" s="21"/>
      <c r="AF26" s="10"/>
      <c r="AG26" s="10"/>
      <c r="AH26" s="10"/>
      <c r="AI26" s="10"/>
      <c r="AJ26" s="69"/>
    </row>
    <row r="27" spans="1:35" s="69" customFormat="1" ht="20.25" customHeight="1">
      <c r="A27" s="67"/>
      <c r="B27" s="67"/>
      <c r="C27" s="338"/>
      <c r="D27" s="338"/>
      <c r="E27" s="338"/>
      <c r="F27" s="338"/>
      <c r="G27" s="338"/>
      <c r="H27" s="338"/>
      <c r="I27" s="338"/>
      <c r="J27" s="32"/>
      <c r="K27" s="351">
        <f>Reembolso!$U$379+Anticipo!$G$27</f>
        <v>0</v>
      </c>
      <c r="L27" s="351"/>
      <c r="M27" s="351"/>
      <c r="N27" s="351"/>
      <c r="O27" s="351"/>
      <c r="P27" s="351"/>
      <c r="Q27" s="351"/>
      <c r="R27" s="74"/>
      <c r="S27" s="68"/>
      <c r="U27" s="303"/>
      <c r="V27" s="19"/>
      <c r="W27"/>
      <c r="X27"/>
      <c r="Y27" s="20"/>
      <c r="Z27" s="341"/>
      <c r="AA27" s="341"/>
      <c r="AB27" s="341"/>
      <c r="AC27" s="341"/>
      <c r="AD27" s="341"/>
      <c r="AE27" s="21"/>
      <c r="AF27" s="10"/>
      <c r="AG27" s="10"/>
      <c r="AH27" s="10"/>
      <c r="AI27" s="10"/>
    </row>
    <row r="28" spans="1:36" s="46" customFormat="1" ht="13.5" customHeight="1">
      <c r="A28" s="42"/>
      <c r="B28" s="42"/>
      <c r="C28" s="48" t="s">
        <v>11</v>
      </c>
      <c r="D28" s="43"/>
      <c r="E28" s="43"/>
      <c r="F28" s="43"/>
      <c r="G28" s="43"/>
      <c r="H28" s="43"/>
      <c r="I28" s="43"/>
      <c r="J28" s="43"/>
      <c r="K28" s="48" t="s">
        <v>164</v>
      </c>
      <c r="L28" s="43"/>
      <c r="M28" s="43"/>
      <c r="N28" s="43"/>
      <c r="O28" s="43"/>
      <c r="P28" s="43"/>
      <c r="Q28" s="43"/>
      <c r="R28" s="45"/>
      <c r="S28" s="45"/>
      <c r="U28" s="304"/>
      <c r="V28" s="19"/>
      <c r="W28"/>
      <c r="X28"/>
      <c r="Y28" s="20"/>
      <c r="Z28" s="341"/>
      <c r="AA28" s="341"/>
      <c r="AB28" s="341"/>
      <c r="AC28" s="341"/>
      <c r="AD28" s="341"/>
      <c r="AE28" s="21"/>
      <c r="AF28" s="10"/>
      <c r="AG28" s="10"/>
      <c r="AH28" s="10"/>
      <c r="AI28" s="10"/>
      <c r="AJ28" s="69"/>
    </row>
    <row r="29" spans="1:35" s="69" customFormat="1" ht="17.25" customHeight="1">
      <c r="A29" s="67"/>
      <c r="B29" s="67"/>
      <c r="C29" s="319"/>
      <c r="D29" s="319"/>
      <c r="E29" s="319"/>
      <c r="F29" s="319"/>
      <c r="G29" s="319"/>
      <c r="H29" s="319"/>
      <c r="I29" s="319"/>
      <c r="J29" s="319"/>
      <c r="K29" s="319"/>
      <c r="L29" s="319"/>
      <c r="M29" s="319"/>
      <c r="N29" s="319"/>
      <c r="O29" s="319"/>
      <c r="P29" s="319"/>
      <c r="Q29" s="319"/>
      <c r="R29" s="68"/>
      <c r="S29" s="68"/>
      <c r="U29" s="303"/>
      <c r="V29" s="19"/>
      <c r="W29" s="20"/>
      <c r="X29" s="20"/>
      <c r="Y29" s="20"/>
      <c r="Z29" s="23"/>
      <c r="AA29" s="23"/>
      <c r="AB29" s="23"/>
      <c r="AC29" s="23"/>
      <c r="AD29" s="23"/>
      <c r="AE29" s="21"/>
      <c r="AF29" s="10"/>
      <c r="AG29" s="10"/>
      <c r="AH29" s="10"/>
      <c r="AI29" s="10"/>
    </row>
    <row r="30" spans="1:36" ht="11.25" customHeight="1">
      <c r="A30" s="5"/>
      <c r="B30" s="5"/>
      <c r="C30" s="48" t="s">
        <v>166</v>
      </c>
      <c r="D30" s="32"/>
      <c r="E30" s="32"/>
      <c r="F30" s="32"/>
      <c r="G30" s="22"/>
      <c r="H30" s="6"/>
      <c r="I30" s="6"/>
      <c r="J30" s="22"/>
      <c r="K30" s="22"/>
      <c r="L30" s="6"/>
      <c r="M30" s="6"/>
      <c r="N30" s="6"/>
      <c r="O30" s="6"/>
      <c r="P30" s="6"/>
      <c r="Q30" s="6"/>
      <c r="R30" s="8"/>
      <c r="S30" s="8"/>
      <c r="V30" s="19"/>
      <c r="W30" s="20"/>
      <c r="X30" s="20"/>
      <c r="Y30" s="20"/>
      <c r="Z30" s="341" t="s">
        <v>1274</v>
      </c>
      <c r="AA30" s="341"/>
      <c r="AB30" s="341"/>
      <c r="AC30" s="341"/>
      <c r="AD30" s="341"/>
      <c r="AE30" s="21"/>
      <c r="AF30" s="10"/>
      <c r="AG30" s="10"/>
      <c r="AH30" s="10"/>
      <c r="AI30" s="10"/>
      <c r="AJ30" s="69"/>
    </row>
    <row r="31" spans="1:35" s="69" customFormat="1" ht="20.25" customHeight="1">
      <c r="A31" s="67"/>
      <c r="B31" s="67"/>
      <c r="C31" s="333"/>
      <c r="D31" s="333"/>
      <c r="E31" s="333"/>
      <c r="F31" s="333"/>
      <c r="G31" s="333"/>
      <c r="H31" s="333"/>
      <c r="I31" s="333"/>
      <c r="J31" s="32"/>
      <c r="K31" s="333"/>
      <c r="L31" s="333"/>
      <c r="M31" s="333"/>
      <c r="N31" s="333"/>
      <c r="O31" s="333"/>
      <c r="P31" s="333"/>
      <c r="Q31" s="333"/>
      <c r="R31" s="68"/>
      <c r="S31" s="68"/>
      <c r="U31" s="303"/>
      <c r="V31" s="19"/>
      <c r="W31" s="20"/>
      <c r="X31" s="20"/>
      <c r="Y31" s="20"/>
      <c r="Z31" s="341"/>
      <c r="AA31" s="341"/>
      <c r="AB31" s="341"/>
      <c r="AC31" s="341"/>
      <c r="AD31" s="341"/>
      <c r="AE31" s="21"/>
      <c r="AF31" s="10"/>
      <c r="AG31" s="10"/>
      <c r="AH31" s="10"/>
      <c r="AI31" s="10"/>
    </row>
    <row r="32" spans="1:36" ht="11.25" customHeight="1">
      <c r="A32" s="5"/>
      <c r="B32" s="5"/>
      <c r="C32" s="48" t="s">
        <v>165</v>
      </c>
      <c r="D32" s="44"/>
      <c r="E32" s="43"/>
      <c r="F32" s="43"/>
      <c r="G32" s="43"/>
      <c r="H32" s="43"/>
      <c r="I32" s="6"/>
      <c r="J32" s="24"/>
      <c r="K32" s="48" t="s">
        <v>167</v>
      </c>
      <c r="L32" s="44"/>
      <c r="M32" s="43"/>
      <c r="N32" s="43"/>
      <c r="O32" s="43"/>
      <c r="P32" s="43"/>
      <c r="Q32" s="6"/>
      <c r="R32" s="8"/>
      <c r="S32" s="8"/>
      <c r="V32" s="19"/>
      <c r="W32"/>
      <c r="X32"/>
      <c r="Y32" s="20"/>
      <c r="Z32" s="341"/>
      <c r="AA32" s="341"/>
      <c r="AB32" s="341"/>
      <c r="AC32" s="341"/>
      <c r="AD32" s="341"/>
      <c r="AE32" s="21"/>
      <c r="AF32" s="10"/>
      <c r="AG32" s="10"/>
      <c r="AH32" s="10"/>
      <c r="AI32" s="10"/>
      <c r="AJ32" s="69"/>
    </row>
    <row r="33" spans="1:36" ht="15.75" customHeight="1" thickBot="1">
      <c r="A33" s="5"/>
      <c r="B33" s="26"/>
      <c r="C33" s="27"/>
      <c r="D33" s="28"/>
      <c r="E33" s="29"/>
      <c r="F33" s="29"/>
      <c r="G33" s="30"/>
      <c r="H33" s="28"/>
      <c r="I33" s="28"/>
      <c r="J33" s="30"/>
      <c r="K33" s="30"/>
      <c r="L33" s="28"/>
      <c r="M33" s="28"/>
      <c r="N33" s="28"/>
      <c r="O33" s="28"/>
      <c r="P33" s="28"/>
      <c r="Q33" s="28"/>
      <c r="R33" s="31"/>
      <c r="S33" s="8"/>
      <c r="V33" s="19"/>
      <c r="W33"/>
      <c r="X33"/>
      <c r="Y33" s="20"/>
      <c r="Z33" s="341"/>
      <c r="AA33" s="341"/>
      <c r="AB33" s="341"/>
      <c r="AC33" s="341"/>
      <c r="AD33" s="341"/>
      <c r="AE33" s="21"/>
      <c r="AF33" s="10"/>
      <c r="AG33" s="10"/>
      <c r="AH33" s="10"/>
      <c r="AI33" s="10"/>
      <c r="AJ33" s="69"/>
    </row>
    <row r="34" spans="1:36" ht="9.75" customHeight="1" thickBot="1">
      <c r="A34" s="5"/>
      <c r="C34" s="7"/>
      <c r="D34" s="6"/>
      <c r="E34" s="25"/>
      <c r="F34" s="25"/>
      <c r="G34" s="22"/>
      <c r="H34" s="6"/>
      <c r="I34" s="6"/>
      <c r="J34" s="22"/>
      <c r="K34" s="22"/>
      <c r="L34" s="6"/>
      <c r="M34" s="6"/>
      <c r="N34" s="6"/>
      <c r="O34" s="6"/>
      <c r="P34" s="6"/>
      <c r="Q34" s="6"/>
      <c r="R34" s="6"/>
      <c r="S34" s="8"/>
      <c r="V34" s="19"/>
      <c r="W34"/>
      <c r="X34"/>
      <c r="Y34" s="20"/>
      <c r="Z34" s="341"/>
      <c r="AA34" s="341"/>
      <c r="AB34" s="341"/>
      <c r="AC34" s="341"/>
      <c r="AD34" s="341"/>
      <c r="AE34" s="21"/>
      <c r="AF34" s="10"/>
      <c r="AG34" s="10"/>
      <c r="AH34" s="10"/>
      <c r="AI34" s="10"/>
      <c r="AJ34" s="69"/>
    </row>
    <row r="35" spans="1:36" ht="16.5" customHeight="1" thickBot="1">
      <c r="A35" s="5"/>
      <c r="B35" s="330" t="s">
        <v>172</v>
      </c>
      <c r="C35" s="331"/>
      <c r="D35" s="331"/>
      <c r="E35" s="331"/>
      <c r="F35" s="331"/>
      <c r="G35" s="331"/>
      <c r="H35" s="331"/>
      <c r="I35" s="331"/>
      <c r="J35" s="331"/>
      <c r="K35" s="331"/>
      <c r="L35" s="331"/>
      <c r="M35" s="331"/>
      <c r="N35" s="331"/>
      <c r="O35" s="331"/>
      <c r="P35" s="331"/>
      <c r="Q35" s="331"/>
      <c r="R35" s="332"/>
      <c r="S35" s="8"/>
      <c r="V35" s="19"/>
      <c r="W35"/>
      <c r="X35"/>
      <c r="Y35" s="20"/>
      <c r="Z35" s="341"/>
      <c r="AA35" s="341"/>
      <c r="AB35" s="341"/>
      <c r="AC35" s="341"/>
      <c r="AD35" s="341"/>
      <c r="AE35" s="21"/>
      <c r="AF35" s="10"/>
      <c r="AG35" s="10"/>
      <c r="AH35" s="10"/>
      <c r="AI35" s="10"/>
      <c r="AJ35" s="69"/>
    </row>
    <row r="36" spans="1:36" ht="12.75" customHeight="1" thickBot="1">
      <c r="A36" s="5"/>
      <c r="C36" s="7"/>
      <c r="D36" s="6"/>
      <c r="E36" s="6"/>
      <c r="F36" s="6"/>
      <c r="G36" s="6"/>
      <c r="H36" s="6"/>
      <c r="I36" s="6"/>
      <c r="J36" s="6"/>
      <c r="K36" s="6"/>
      <c r="L36" s="6"/>
      <c r="M36" s="6"/>
      <c r="N36" s="6"/>
      <c r="O36" s="6"/>
      <c r="P36" s="6"/>
      <c r="Q36" s="6"/>
      <c r="R36" s="6"/>
      <c r="S36" s="8"/>
      <c r="V36" s="19"/>
      <c r="W36"/>
      <c r="X36"/>
      <c r="Y36" s="20"/>
      <c r="Z36" s="341"/>
      <c r="AA36" s="341"/>
      <c r="AB36" s="341"/>
      <c r="AC36" s="341"/>
      <c r="AD36" s="341"/>
      <c r="AE36" s="21"/>
      <c r="AF36" s="10"/>
      <c r="AG36" s="10"/>
      <c r="AH36" s="10"/>
      <c r="AI36" s="10"/>
      <c r="AJ36" s="69"/>
    </row>
    <row r="37" spans="1:36" ht="12.75" customHeight="1">
      <c r="A37" s="5"/>
      <c r="B37" s="1"/>
      <c r="C37" s="61"/>
      <c r="D37" s="2"/>
      <c r="E37" s="2"/>
      <c r="F37" s="2"/>
      <c r="G37" s="2"/>
      <c r="H37" s="2"/>
      <c r="I37" s="2"/>
      <c r="J37" s="2"/>
      <c r="K37" s="347"/>
      <c r="L37" s="347"/>
      <c r="M37" s="347"/>
      <c r="N37" s="347"/>
      <c r="O37" s="347"/>
      <c r="P37" s="347"/>
      <c r="Q37" s="347"/>
      <c r="R37" s="62"/>
      <c r="S37" s="8"/>
      <c r="V37" s="19"/>
      <c r="W37" s="20"/>
      <c r="X37" s="20"/>
      <c r="Y37" s="20"/>
      <c r="Z37" s="341"/>
      <c r="AA37" s="341"/>
      <c r="AB37" s="341"/>
      <c r="AC37" s="341"/>
      <c r="AD37" s="341"/>
      <c r="AE37" s="21"/>
      <c r="AF37" s="10"/>
      <c r="AG37" s="10"/>
      <c r="AH37" s="10"/>
      <c r="AI37" s="10"/>
      <c r="AJ37" s="69"/>
    </row>
    <row r="38" spans="1:35" s="69" customFormat="1" ht="15.75" customHeight="1">
      <c r="A38" s="67"/>
      <c r="B38" s="67"/>
      <c r="C38" s="319"/>
      <c r="D38" s="319"/>
      <c r="E38" s="319"/>
      <c r="F38" s="319"/>
      <c r="G38" s="319"/>
      <c r="H38" s="319"/>
      <c r="I38" s="319"/>
      <c r="J38" s="319"/>
      <c r="K38" s="319"/>
      <c r="L38" s="319"/>
      <c r="M38" s="319"/>
      <c r="N38" s="319"/>
      <c r="O38" s="319"/>
      <c r="P38" s="319"/>
      <c r="Q38" s="319"/>
      <c r="R38" s="68"/>
      <c r="S38" s="68"/>
      <c r="U38" s="303"/>
      <c r="V38" s="19"/>
      <c r="W38" s="20"/>
      <c r="X38" s="20"/>
      <c r="Y38" s="20"/>
      <c r="Z38" s="341"/>
      <c r="AA38" s="341"/>
      <c r="AB38" s="341"/>
      <c r="AC38" s="341"/>
      <c r="AD38" s="341"/>
      <c r="AE38" s="21"/>
      <c r="AF38" s="10"/>
      <c r="AG38" s="10"/>
      <c r="AH38" s="10"/>
      <c r="AI38" s="10"/>
    </row>
    <row r="39" spans="1:36" ht="11.25" customHeight="1">
      <c r="A39" s="5"/>
      <c r="B39" s="5"/>
      <c r="C39" s="48" t="s">
        <v>173</v>
      </c>
      <c r="D39" s="32"/>
      <c r="E39" s="32"/>
      <c r="F39" s="32"/>
      <c r="G39" s="22"/>
      <c r="H39" s="6"/>
      <c r="I39" s="6"/>
      <c r="J39" s="22"/>
      <c r="K39" s="22"/>
      <c r="L39" s="6"/>
      <c r="M39" s="6"/>
      <c r="N39" s="6"/>
      <c r="O39" s="6"/>
      <c r="P39" s="6"/>
      <c r="Q39" s="6"/>
      <c r="R39" s="8"/>
      <c r="S39" s="8"/>
      <c r="V39" s="19"/>
      <c r="W39" s="20"/>
      <c r="X39" s="20"/>
      <c r="Y39" s="20"/>
      <c r="Z39" s="341"/>
      <c r="AA39" s="341"/>
      <c r="AB39" s="341"/>
      <c r="AC39" s="341"/>
      <c r="AD39" s="341"/>
      <c r="AE39" s="21"/>
      <c r="AF39" s="10"/>
      <c r="AG39" s="10"/>
      <c r="AH39" s="10"/>
      <c r="AI39" s="10"/>
      <c r="AJ39" s="69"/>
    </row>
    <row r="40" spans="1:35" s="69" customFormat="1" ht="27" customHeight="1">
      <c r="A40" s="67"/>
      <c r="B40" s="67"/>
      <c r="C40" s="348"/>
      <c r="D40" s="348"/>
      <c r="E40" s="348"/>
      <c r="F40" s="348"/>
      <c r="G40" s="348"/>
      <c r="H40" s="348"/>
      <c r="I40" s="348"/>
      <c r="J40" s="32"/>
      <c r="K40" s="333"/>
      <c r="L40" s="333"/>
      <c r="M40" s="333"/>
      <c r="N40" s="333"/>
      <c r="O40" s="333"/>
      <c r="P40" s="333"/>
      <c r="Q40" s="333"/>
      <c r="R40" s="68"/>
      <c r="S40" s="68"/>
      <c r="U40" s="303"/>
      <c r="V40" s="19"/>
      <c r="W40" s="20"/>
      <c r="X40" s="20"/>
      <c r="Y40" s="20"/>
      <c r="Z40" s="341"/>
      <c r="AA40" s="341"/>
      <c r="AB40" s="341"/>
      <c r="AC40" s="341"/>
      <c r="AD40" s="341"/>
      <c r="AE40" s="21"/>
      <c r="AF40" s="10"/>
      <c r="AG40" s="10"/>
      <c r="AH40" s="10"/>
      <c r="AI40" s="10"/>
    </row>
    <row r="41" spans="1:36" ht="15" customHeight="1">
      <c r="A41" s="5"/>
      <c r="B41" s="5"/>
      <c r="C41" s="48" t="s">
        <v>174</v>
      </c>
      <c r="D41" s="44"/>
      <c r="E41" s="43"/>
      <c r="F41" s="43"/>
      <c r="G41" s="43"/>
      <c r="H41" s="43"/>
      <c r="I41" s="6"/>
      <c r="J41" s="24"/>
      <c r="K41" s="48" t="s">
        <v>175</v>
      </c>
      <c r="L41" s="44"/>
      <c r="M41" s="43"/>
      <c r="N41" s="43"/>
      <c r="O41" s="43"/>
      <c r="P41" s="43"/>
      <c r="Q41" s="6"/>
      <c r="R41" s="8"/>
      <c r="S41" s="8"/>
      <c r="V41" s="19"/>
      <c r="W41" s="20"/>
      <c r="X41" s="20"/>
      <c r="Y41" s="20"/>
      <c r="Z41" s="341"/>
      <c r="AA41" s="341"/>
      <c r="AB41" s="341"/>
      <c r="AC41" s="341"/>
      <c r="AD41" s="341"/>
      <c r="AE41" s="21"/>
      <c r="AF41" s="10"/>
      <c r="AG41" s="10"/>
      <c r="AH41" s="10"/>
      <c r="AI41" s="10"/>
      <c r="AJ41" s="69"/>
    </row>
    <row r="42" spans="1:36" ht="0.75" customHeight="1" thickBot="1">
      <c r="A42" s="5"/>
      <c r="B42" s="26"/>
      <c r="C42" s="27"/>
      <c r="D42" s="28"/>
      <c r="E42" s="28"/>
      <c r="F42" s="28"/>
      <c r="G42" s="28"/>
      <c r="H42" s="28"/>
      <c r="I42" s="28"/>
      <c r="J42" s="28"/>
      <c r="K42" s="28"/>
      <c r="L42" s="28"/>
      <c r="M42" s="28"/>
      <c r="N42" s="28"/>
      <c r="O42" s="28"/>
      <c r="P42" s="28"/>
      <c r="Q42" s="28"/>
      <c r="R42" s="31"/>
      <c r="S42" s="8"/>
      <c r="V42" s="33"/>
      <c r="W42" s="34"/>
      <c r="X42" s="34"/>
      <c r="Y42" s="34"/>
      <c r="Z42" s="342"/>
      <c r="AA42" s="342"/>
      <c r="AB42" s="342"/>
      <c r="AC42" s="342"/>
      <c r="AD42" s="342"/>
      <c r="AE42" s="35"/>
      <c r="AF42" s="10"/>
      <c r="AG42" s="10"/>
      <c r="AH42" s="10"/>
      <c r="AI42" s="10"/>
      <c r="AJ42" s="69"/>
    </row>
    <row r="43" spans="1:35" ht="15.75" thickBot="1">
      <c r="A43" s="26"/>
      <c r="B43" s="28"/>
      <c r="C43" s="27"/>
      <c r="D43" s="28"/>
      <c r="E43" s="28"/>
      <c r="F43" s="28"/>
      <c r="G43" s="28"/>
      <c r="H43" s="28"/>
      <c r="I43" s="28"/>
      <c r="J43" s="28"/>
      <c r="K43" s="28"/>
      <c r="L43" s="28"/>
      <c r="M43" s="28"/>
      <c r="N43" s="28"/>
      <c r="O43" s="28"/>
      <c r="P43" s="28"/>
      <c r="Q43" s="28"/>
      <c r="R43" s="28"/>
      <c r="S43" s="31"/>
      <c r="V43" s="10"/>
      <c r="W43" s="10"/>
      <c r="X43" s="10"/>
      <c r="Y43" s="10"/>
      <c r="Z43" s="10"/>
      <c r="AA43" s="10"/>
      <c r="AB43" s="10"/>
      <c r="AC43" s="10"/>
      <c r="AD43" s="10"/>
      <c r="AE43" s="10"/>
      <c r="AF43" s="10"/>
      <c r="AG43" s="10"/>
      <c r="AH43" s="10"/>
      <c r="AI43" s="10"/>
    </row>
    <row r="44" spans="1:35" ht="15" customHeight="1">
      <c r="A44" s="344" t="s">
        <v>182</v>
      </c>
      <c r="B44" s="344"/>
      <c r="C44" s="344"/>
      <c r="D44" s="344"/>
      <c r="E44" s="344"/>
      <c r="F44" s="344"/>
      <c r="G44" s="344"/>
      <c r="H44" s="344"/>
      <c r="I44" s="344"/>
      <c r="J44" s="344"/>
      <c r="K44" s="344"/>
      <c r="L44" s="344"/>
      <c r="M44" s="344"/>
      <c r="N44" s="344"/>
      <c r="O44" s="344"/>
      <c r="P44" s="344"/>
      <c r="Q44" s="344"/>
      <c r="R44" s="344"/>
      <c r="S44" s="344"/>
      <c r="V44" s="10"/>
      <c r="W44" s="11">
        <v>3</v>
      </c>
      <c r="X44" s="10"/>
      <c r="Y44" s="10"/>
      <c r="Z44" s="10"/>
      <c r="AA44" s="10"/>
      <c r="AB44" s="10"/>
      <c r="AC44" s="10"/>
      <c r="AD44" s="10"/>
      <c r="AE44" s="10"/>
      <c r="AF44" s="10"/>
      <c r="AG44" s="10"/>
      <c r="AH44" s="10"/>
      <c r="AI44" s="10"/>
    </row>
    <row r="45" spans="1:35" ht="15">
      <c r="A45" s="345"/>
      <c r="B45" s="345"/>
      <c r="C45" s="345"/>
      <c r="D45" s="345"/>
      <c r="E45" s="345"/>
      <c r="F45" s="345"/>
      <c r="G45" s="345"/>
      <c r="H45" s="345"/>
      <c r="I45" s="345"/>
      <c r="J45" s="345"/>
      <c r="K45" s="345"/>
      <c r="L45" s="345"/>
      <c r="M45" s="345"/>
      <c r="N45" s="345"/>
      <c r="O45" s="345"/>
      <c r="P45" s="345"/>
      <c r="Q45" s="345"/>
      <c r="R45" s="345"/>
      <c r="S45" s="345"/>
      <c r="V45" s="10"/>
      <c r="W45" s="10"/>
      <c r="X45" s="10"/>
      <c r="Y45" s="10"/>
      <c r="Z45" s="10"/>
      <c r="AA45" s="10"/>
      <c r="AB45" s="10"/>
      <c r="AC45" s="10"/>
      <c r="AD45" s="10"/>
      <c r="AE45" s="10"/>
      <c r="AF45" s="10"/>
      <c r="AG45" s="10"/>
      <c r="AH45" s="10"/>
      <c r="AI45" s="10"/>
    </row>
    <row r="46" spans="1:35" ht="28.5" customHeight="1">
      <c r="A46" s="345"/>
      <c r="B46" s="345"/>
      <c r="C46" s="345"/>
      <c r="D46" s="345"/>
      <c r="E46" s="345"/>
      <c r="F46" s="345"/>
      <c r="G46" s="345"/>
      <c r="H46" s="345"/>
      <c r="I46" s="345"/>
      <c r="J46" s="345"/>
      <c r="K46" s="345"/>
      <c r="L46" s="345"/>
      <c r="M46" s="345"/>
      <c r="N46" s="345"/>
      <c r="O46" s="345"/>
      <c r="P46" s="345"/>
      <c r="Q46" s="345"/>
      <c r="R46" s="345"/>
      <c r="S46" s="345"/>
      <c r="V46" s="10"/>
      <c r="W46" s="10"/>
      <c r="X46" s="10"/>
      <c r="Y46" s="10"/>
      <c r="Z46" s="10"/>
      <c r="AA46" s="10"/>
      <c r="AB46" s="10"/>
      <c r="AC46" s="10"/>
      <c r="AD46" s="10"/>
      <c r="AE46" s="10"/>
      <c r="AF46" s="10"/>
      <c r="AG46" s="10"/>
      <c r="AH46" s="10"/>
      <c r="AI46" s="10"/>
    </row>
    <row r="47" spans="1:35" ht="15" customHeight="1">
      <c r="A47" s="346" t="s">
        <v>185</v>
      </c>
      <c r="B47" s="346"/>
      <c r="C47" s="346"/>
      <c r="D47" s="346"/>
      <c r="E47" s="346"/>
      <c r="F47" s="346"/>
      <c r="G47" s="346"/>
      <c r="H47" s="346"/>
      <c r="I47" s="346"/>
      <c r="J47" s="346"/>
      <c r="K47" s="346"/>
      <c r="L47" s="346"/>
      <c r="M47" s="346"/>
      <c r="N47" s="346"/>
      <c r="O47" s="346"/>
      <c r="P47" s="346"/>
      <c r="Q47" s="346"/>
      <c r="R47" s="346"/>
      <c r="S47" s="346"/>
      <c r="V47" s="10"/>
      <c r="W47" s="10"/>
      <c r="X47" s="10"/>
      <c r="Y47" s="10"/>
      <c r="Z47" s="10"/>
      <c r="AA47" s="10"/>
      <c r="AB47" s="10"/>
      <c r="AC47" s="10"/>
      <c r="AD47" s="10"/>
      <c r="AE47" s="10"/>
      <c r="AF47" s="10"/>
      <c r="AG47" s="10"/>
      <c r="AH47" s="10"/>
      <c r="AI47" s="10"/>
    </row>
    <row r="48" spans="1:35" ht="15">
      <c r="A48" s="346"/>
      <c r="B48" s="346"/>
      <c r="C48" s="346"/>
      <c r="D48" s="346"/>
      <c r="E48" s="346"/>
      <c r="F48" s="346"/>
      <c r="G48" s="346"/>
      <c r="H48" s="346"/>
      <c r="I48" s="346"/>
      <c r="J48" s="346"/>
      <c r="K48" s="346"/>
      <c r="L48" s="346"/>
      <c r="M48" s="346"/>
      <c r="N48" s="346"/>
      <c r="O48" s="346"/>
      <c r="P48" s="346"/>
      <c r="Q48" s="346"/>
      <c r="R48" s="346"/>
      <c r="S48" s="346"/>
      <c r="V48" s="10"/>
      <c r="W48" s="10"/>
      <c r="X48" s="10"/>
      <c r="Y48" s="10"/>
      <c r="Z48" s="10"/>
      <c r="AA48" s="10"/>
      <c r="AB48" s="10"/>
      <c r="AC48" s="10"/>
      <c r="AD48" s="10"/>
      <c r="AE48" s="10"/>
      <c r="AF48" s="10"/>
      <c r="AG48" s="10"/>
      <c r="AH48" s="10"/>
      <c r="AI48" s="10"/>
    </row>
    <row r="49" spans="1:19" ht="15">
      <c r="A49" s="38"/>
      <c r="B49" s="38"/>
      <c r="C49" s="38"/>
      <c r="D49" s="38"/>
      <c r="E49" s="38"/>
      <c r="F49" s="38"/>
      <c r="G49" s="38"/>
      <c r="H49" s="38"/>
      <c r="I49" s="38"/>
      <c r="J49" s="38"/>
      <c r="K49" s="38"/>
      <c r="L49" s="38"/>
      <c r="M49" s="38"/>
      <c r="N49" s="38"/>
      <c r="O49" s="38"/>
      <c r="P49" s="38"/>
      <c r="Q49" s="38"/>
      <c r="R49" s="38"/>
      <c r="S49" s="38"/>
    </row>
    <row r="50" ht="15">
      <c r="A50" s="9" t="s">
        <v>73</v>
      </c>
    </row>
    <row r="51" ht="37.5" customHeight="1"/>
    <row r="52" spans="3:10" ht="15">
      <c r="C52" s="39" t="s">
        <v>178</v>
      </c>
      <c r="D52" s="39"/>
      <c r="E52" s="39"/>
      <c r="F52" s="40"/>
      <c r="G52" s="41"/>
      <c r="H52" s="41"/>
      <c r="I52" s="41"/>
      <c r="J52" s="41"/>
    </row>
    <row r="53" spans="3:10" ht="15">
      <c r="C53" s="37" t="s">
        <v>179</v>
      </c>
      <c r="F53" s="343"/>
      <c r="G53" s="343"/>
      <c r="H53" s="343"/>
      <c r="I53" s="343"/>
      <c r="J53" s="343"/>
    </row>
    <row r="54" spans="6:10" ht="15">
      <c r="F54" s="349" t="s">
        <v>180</v>
      </c>
      <c r="G54" s="349"/>
      <c r="H54" s="349"/>
      <c r="I54" s="349"/>
      <c r="J54" s="349"/>
    </row>
    <row r="56" spans="1:19" ht="15">
      <c r="A56" s="63" t="s">
        <v>181</v>
      </c>
      <c r="B56" s="36"/>
      <c r="C56" s="64"/>
      <c r="D56" s="65"/>
      <c r="E56" s="65"/>
      <c r="F56" s="65"/>
      <c r="G56" s="65"/>
      <c r="H56" s="65"/>
      <c r="I56" s="65"/>
      <c r="J56" s="65"/>
      <c r="K56" s="65"/>
      <c r="L56" s="65"/>
      <c r="M56" s="65"/>
      <c r="N56" s="65"/>
      <c r="O56" s="65"/>
      <c r="P56" s="65"/>
      <c r="Q56" s="65"/>
      <c r="R56" s="66"/>
      <c r="S56" s="66"/>
    </row>
  </sheetData>
  <sheetProtection selectLockedCells="1"/>
  <mergeCells count="33">
    <mergeCell ref="K31:Q31"/>
    <mergeCell ref="K37:Q37"/>
    <mergeCell ref="B35:R35"/>
    <mergeCell ref="C40:I40"/>
    <mergeCell ref="F54:J54"/>
    <mergeCell ref="C25:Q25"/>
    <mergeCell ref="K27:Q27"/>
    <mergeCell ref="V23:X23"/>
    <mergeCell ref="Z24:AD28"/>
    <mergeCell ref="Z30:AD42"/>
    <mergeCell ref="F53:J53"/>
    <mergeCell ref="C38:Q38"/>
    <mergeCell ref="K40:Q40"/>
    <mergeCell ref="A44:S46"/>
    <mergeCell ref="A47:S48"/>
    <mergeCell ref="C23:Q23"/>
    <mergeCell ref="C27:I27"/>
    <mergeCell ref="J2:R3"/>
    <mergeCell ref="B8:R8"/>
    <mergeCell ref="C31:I31"/>
    <mergeCell ref="E5:F5"/>
    <mergeCell ref="B6:C6"/>
    <mergeCell ref="E6:F6"/>
    <mergeCell ref="C11:Q11"/>
    <mergeCell ref="C13:I13"/>
    <mergeCell ref="K13:Q13"/>
    <mergeCell ref="C29:Q29"/>
    <mergeCell ref="C9:Q9"/>
    <mergeCell ref="C15:I15"/>
    <mergeCell ref="K15:Q15"/>
    <mergeCell ref="C17:I17"/>
    <mergeCell ref="K17:Q17"/>
    <mergeCell ref="B20:R20"/>
  </mergeCells>
  <dataValidations count="5">
    <dataValidation type="list" allowBlank="1" showInputMessage="1" showErrorMessage="1" sqref="C27:I27">
      <formula1>$U$7:$U$8</formula1>
    </dataValidation>
    <dataValidation type="list" allowBlank="1" showInputMessage="1" showErrorMessage="1" sqref="C25">
      <formula1>$U$10:$U$13</formula1>
    </dataValidation>
    <dataValidation type="list" allowBlank="1" showInputMessage="1" showErrorMessage="1" sqref="K31:Q31">
      <formula1>$U$15:$U$18</formula1>
    </dataValidation>
    <dataValidation type="list" allowBlank="1" showInputMessage="1" showErrorMessage="1" sqref="K40:Q40">
      <formula1>$U$20:$U$21</formula1>
    </dataValidation>
    <dataValidation type="list" allowBlank="1" showInputMessage="1" showErrorMessage="1" sqref="C23:Q23">
      <formula1>$U$1:$U$6</formula1>
    </dataValidation>
  </dataValidations>
  <printOptions horizontalCentered="1" verticalCentered="1"/>
  <pageMargins left="0.7086614173228347" right="0.7086614173228347" top="0.7480314960629921" bottom="0.7480314960629921" header="0.31496062992125984" footer="0.31496062992125984"/>
  <pageSetup fitToHeight="1" fitToWidth="1" orientation="portrait" paperSize="9" scale="85" r:id="rId4"/>
  <drawing r:id="rId3"/>
  <legacyDrawing r:id="rId2"/>
</worksheet>
</file>

<file path=xl/worksheets/sheet2.xml><?xml version="1.0" encoding="utf-8"?>
<worksheet xmlns="http://schemas.openxmlformats.org/spreadsheetml/2006/main" xmlns:r="http://schemas.openxmlformats.org/officeDocument/2006/relationships">
  <sheetPr codeName="Hoja9">
    <tabColor rgb="FFFFFF66"/>
    <pageSetUpPr fitToPage="1"/>
  </sheetPr>
  <dimension ref="A1:Y47"/>
  <sheetViews>
    <sheetView showGridLines="0" zoomScale="80" zoomScaleNormal="80" zoomScalePageLayoutView="0" workbookViewId="0" topLeftCell="A1">
      <pane xSplit="5" ySplit="7" topLeftCell="F8" activePane="bottomRight" state="frozen"/>
      <selection pane="topLeft" activeCell="A1" sqref="A1"/>
      <selection pane="topRight" activeCell="F1" sqref="F1"/>
      <selection pane="bottomLeft" activeCell="A7" sqref="A7"/>
      <selection pane="bottomRight" activeCell="H15" sqref="H15"/>
    </sheetView>
  </sheetViews>
  <sheetFormatPr defaultColWidth="17.7109375" defaultRowHeight="15"/>
  <cols>
    <col min="1" max="1" width="13.00390625" style="76" customWidth="1"/>
    <col min="2" max="2" width="19.7109375" style="76" customWidth="1"/>
    <col min="3" max="3" width="19.8515625" style="108" customWidth="1"/>
    <col min="4" max="4" width="15.57421875" style="108" customWidth="1"/>
    <col min="5" max="5" width="13.28125" style="108" customWidth="1"/>
    <col min="6" max="6" width="15.421875" style="124" customWidth="1"/>
    <col min="7" max="7" width="19.57421875" style="124" bestFit="1" customWidth="1"/>
    <col min="8" max="8" width="16.140625" style="124" customWidth="1"/>
    <col min="9" max="9" width="16.421875" style="124" customWidth="1"/>
    <col min="10" max="10" width="16.7109375" style="124" hidden="1" customWidth="1"/>
    <col min="11" max="11" width="15.57421875" style="124" bestFit="1" customWidth="1"/>
    <col min="12" max="12" width="15.00390625" style="124" customWidth="1"/>
    <col min="13" max="13" width="13.57421875" style="124" customWidth="1"/>
    <col min="14" max="14" width="29.7109375" style="124" bestFit="1" customWidth="1"/>
    <col min="15" max="252" width="15.7109375" style="76" customWidth="1"/>
    <col min="253" max="253" width="13.00390625" style="76" customWidth="1"/>
    <col min="254" max="254" width="12.57421875" style="76" customWidth="1"/>
    <col min="255" max="255" width="16.57421875" style="76" customWidth="1"/>
    <col min="256" max="16384" width="17.7109375" style="76" customWidth="1"/>
  </cols>
  <sheetData>
    <row r="1" spans="1:24" ht="21">
      <c r="A1" s="139" t="s">
        <v>75</v>
      </c>
      <c r="C1" s="76"/>
      <c r="L1" s="78"/>
      <c r="M1" s="77"/>
      <c r="N1" s="108"/>
      <c r="O1" s="137"/>
      <c r="S1" s="129"/>
      <c r="T1" s="113"/>
      <c r="U1" s="129"/>
      <c r="X1" s="129"/>
    </row>
    <row r="2" spans="1:25" ht="18.75">
      <c r="A2" s="140" t="s">
        <v>76</v>
      </c>
      <c r="B2" s="75"/>
      <c r="C2" s="75"/>
      <c r="D2" s="109"/>
      <c r="E2" s="109"/>
      <c r="F2" s="125"/>
      <c r="G2" s="125"/>
      <c r="H2" s="125"/>
      <c r="I2" s="125"/>
      <c r="J2" s="125"/>
      <c r="K2" s="125"/>
      <c r="L2" s="80"/>
      <c r="M2" s="79"/>
      <c r="N2" s="109"/>
      <c r="O2" s="137"/>
      <c r="P2" s="75"/>
      <c r="Q2" s="75"/>
      <c r="R2" s="75"/>
      <c r="S2" s="130"/>
      <c r="T2" s="114"/>
      <c r="U2" s="130"/>
      <c r="V2" s="75"/>
      <c r="W2" s="75"/>
      <c r="X2" s="130"/>
      <c r="Y2" s="75"/>
    </row>
    <row r="3" spans="1:14" ht="15">
      <c r="A3" s="218"/>
      <c r="B3" s="218"/>
      <c r="C3" s="219"/>
      <c r="D3" s="219"/>
      <c r="E3" s="109"/>
      <c r="F3" s="218"/>
      <c r="G3" s="218"/>
      <c r="H3" s="218"/>
      <c r="I3" s="218"/>
      <c r="J3" s="218"/>
      <c r="K3" s="218"/>
      <c r="L3" s="218"/>
      <c r="M3" s="125"/>
      <c r="N3" s="125"/>
    </row>
    <row r="4" spans="1:14" ht="15.75" thickBot="1">
      <c r="A4" s="75" t="s">
        <v>77</v>
      </c>
      <c r="C4" s="239">
        <f>Solicitud!$C$9</f>
        <v>0</v>
      </c>
      <c r="D4" s="220"/>
      <c r="E4" s="220"/>
      <c r="F4" s="221"/>
      <c r="G4" s="284" t="s">
        <v>237</v>
      </c>
      <c r="H4" s="352">
        <f>Solicitud!C23</f>
        <v>0</v>
      </c>
      <c r="I4" s="352"/>
      <c r="J4" s="352"/>
      <c r="K4" s="352"/>
      <c r="M4" s="222"/>
      <c r="N4" s="126"/>
    </row>
    <row r="5" spans="1:14" ht="15.75" thickBot="1">
      <c r="A5" s="75"/>
      <c r="C5" s="274"/>
      <c r="D5" s="172"/>
      <c r="E5" s="172"/>
      <c r="F5" s="126"/>
      <c r="G5" s="126"/>
      <c r="H5" s="126"/>
      <c r="I5" s="126"/>
      <c r="J5" s="126"/>
      <c r="M5" s="222"/>
      <c r="N5" s="126"/>
    </row>
    <row r="6" spans="1:14" ht="15.75" thickBot="1">
      <c r="A6" s="360" t="s">
        <v>236</v>
      </c>
      <c r="B6" s="361"/>
      <c r="C6" s="361"/>
      <c r="D6" s="361"/>
      <c r="E6" s="361"/>
      <c r="F6" s="362"/>
      <c r="G6" s="363" t="s">
        <v>234</v>
      </c>
      <c r="H6" s="364"/>
      <c r="I6" s="364"/>
      <c r="J6" s="365"/>
      <c r="K6" s="357" t="s">
        <v>235</v>
      </c>
      <c r="L6" s="358"/>
      <c r="M6" s="359"/>
      <c r="N6" s="126"/>
    </row>
    <row r="7" spans="1:14" s="89" customFormat="1" ht="75" customHeight="1" thickBot="1">
      <c r="A7" s="278" t="s">
        <v>238</v>
      </c>
      <c r="B7" s="279" t="s">
        <v>23</v>
      </c>
      <c r="C7" s="279" t="s">
        <v>24</v>
      </c>
      <c r="D7" s="279" t="s">
        <v>25</v>
      </c>
      <c r="E7" s="280" t="s">
        <v>78</v>
      </c>
      <c r="F7" s="281" t="s">
        <v>37</v>
      </c>
      <c r="G7" s="282" t="s">
        <v>79</v>
      </c>
      <c r="H7" s="280" t="s">
        <v>231</v>
      </c>
      <c r="I7" s="280" t="s">
        <v>232</v>
      </c>
      <c r="J7" s="280" t="s">
        <v>233</v>
      </c>
      <c r="K7" s="281" t="s">
        <v>80</v>
      </c>
      <c r="L7" s="281" t="s">
        <v>81</v>
      </c>
      <c r="M7" s="281" t="s">
        <v>82</v>
      </c>
      <c r="N7" s="283" t="s">
        <v>195</v>
      </c>
    </row>
    <row r="8" spans="1:17" ht="15">
      <c r="A8" s="225"/>
      <c r="B8" s="186"/>
      <c r="C8" s="186"/>
      <c r="D8" s="186"/>
      <c r="E8" s="264" t="str">
        <f>_xlfn.IFERROR(VLOOKUP(CONCATENATE(B8,C8,D8),'Codigos Provincias'!$G$1:$H$1025,2,0),"CORREGIR")</f>
        <v>CORREGIR</v>
      </c>
      <c r="F8" s="226"/>
      <c r="G8" s="275">
        <f>SUM(H8:J8)</f>
        <v>0</v>
      </c>
      <c r="H8" s="227"/>
      <c r="I8" s="227"/>
      <c r="J8" s="227"/>
      <c r="K8" s="275">
        <f>_xlfn.IFERROR(G8/A8,0)</f>
        <v>0</v>
      </c>
      <c r="L8" s="228"/>
      <c r="M8" s="228"/>
      <c r="N8" s="273" t="str">
        <f>IF(K8=0," ",IF(K8&lt;=Solicitud!$N$24," ","REVISAR MONTO PROMEDIO"))</f>
        <v> </v>
      </c>
      <c r="Q8" s="84"/>
    </row>
    <row r="9" spans="1:17" ht="15">
      <c r="A9" s="225"/>
      <c r="B9" s="186"/>
      <c r="C9" s="186"/>
      <c r="D9" s="186"/>
      <c r="E9" s="264" t="str">
        <f>_xlfn.IFERROR(VLOOKUP(CONCATENATE(B9,C9,D9),'Codigos Provincias'!$G$1:$H$1025,2,0),"CORREGIR")</f>
        <v>CORREGIR</v>
      </c>
      <c r="F9" s="226"/>
      <c r="G9" s="275">
        <f aca="true" t="shared" si="0" ref="G9:G26">SUM(H9:J9)</f>
        <v>0</v>
      </c>
      <c r="H9" s="227"/>
      <c r="I9" s="227"/>
      <c r="J9" s="227"/>
      <c r="K9" s="276">
        <f aca="true" t="shared" si="1" ref="K9:K26">_xlfn.IFERROR(G9/A9,0)</f>
        <v>0</v>
      </c>
      <c r="L9" s="228"/>
      <c r="M9" s="224"/>
      <c r="N9" s="273" t="str">
        <f>IF(K9=0," ",IF(K9&lt;=Solicitud!$N$24," ","REVISAR MONTO PROMEDIO"))</f>
        <v> </v>
      </c>
      <c r="Q9" s="84"/>
    </row>
    <row r="10" spans="1:17" ht="15">
      <c r="A10" s="225"/>
      <c r="B10" s="186"/>
      <c r="C10" s="186"/>
      <c r="D10" s="186"/>
      <c r="E10" s="264" t="str">
        <f>_xlfn.IFERROR(VLOOKUP(CONCATENATE(B10,C10,D10),'Codigos Provincias'!$G$1:$H$1025,2,0),"CORREGIR")</f>
        <v>CORREGIR</v>
      </c>
      <c r="F10" s="226"/>
      <c r="G10" s="275">
        <f t="shared" si="0"/>
        <v>0</v>
      </c>
      <c r="H10" s="227"/>
      <c r="I10" s="227"/>
      <c r="J10" s="227"/>
      <c r="K10" s="276">
        <f t="shared" si="1"/>
        <v>0</v>
      </c>
      <c r="L10" s="228"/>
      <c r="M10" s="224"/>
      <c r="N10" s="273" t="str">
        <f>IF(K10=0," ",IF(K10&lt;=Solicitud!$N$24," ","REVISAR MONTO PROMEDIO"))</f>
        <v> </v>
      </c>
      <c r="Q10" s="84"/>
    </row>
    <row r="11" spans="1:17" ht="15">
      <c r="A11" s="225"/>
      <c r="B11" s="186"/>
      <c r="C11" s="186"/>
      <c r="D11" s="186"/>
      <c r="E11" s="264" t="str">
        <f>_xlfn.IFERROR(VLOOKUP(CONCATENATE(B11,C11,D11),'Codigos Provincias'!$G$1:$H$1025,2,0),"CORREGIR")</f>
        <v>CORREGIR</v>
      </c>
      <c r="F11" s="226"/>
      <c r="G11" s="275">
        <f t="shared" si="0"/>
        <v>0</v>
      </c>
      <c r="H11" s="227"/>
      <c r="I11" s="227"/>
      <c r="J11" s="227"/>
      <c r="K11" s="276">
        <f t="shared" si="1"/>
        <v>0</v>
      </c>
      <c r="L11" s="228"/>
      <c r="M11" s="224"/>
      <c r="N11" s="273" t="str">
        <f>IF(K11=0," ",IF(K11&lt;=Solicitud!$N$24," ","REVISAR MONTO PROMEDIO"))</f>
        <v> </v>
      </c>
      <c r="Q11" s="84"/>
    </row>
    <row r="12" spans="1:17" ht="15">
      <c r="A12" s="225"/>
      <c r="B12" s="186"/>
      <c r="C12" s="186"/>
      <c r="D12" s="186"/>
      <c r="E12" s="264" t="str">
        <f>_xlfn.IFERROR(VLOOKUP(CONCATENATE(B12,C12,D12),'Codigos Provincias'!$G$1:$H$1025,2,0),"CORREGIR")</f>
        <v>CORREGIR</v>
      </c>
      <c r="F12" s="226"/>
      <c r="G12" s="275">
        <f t="shared" si="0"/>
        <v>0</v>
      </c>
      <c r="H12" s="227"/>
      <c r="I12" s="227"/>
      <c r="J12" s="227"/>
      <c r="K12" s="276">
        <f t="shared" si="1"/>
        <v>0</v>
      </c>
      <c r="L12" s="228"/>
      <c r="M12" s="224"/>
      <c r="N12" s="273" t="str">
        <f>IF(K12=0," ",IF(K12&lt;=Solicitud!$N$24," ","REVISAR MONTO PROMEDIO"))</f>
        <v> </v>
      </c>
      <c r="Q12" s="84"/>
    </row>
    <row r="13" spans="1:17" ht="15">
      <c r="A13" s="229"/>
      <c r="B13" s="186"/>
      <c r="C13" s="186"/>
      <c r="D13" s="186"/>
      <c r="E13" s="264" t="str">
        <f>_xlfn.IFERROR(VLOOKUP(CONCATENATE(B13,C13,D13),'Codigos Provincias'!$G$1:$H$1025,2,0),"CORREGIR")</f>
        <v>CORREGIR</v>
      </c>
      <c r="F13" s="230"/>
      <c r="G13" s="275">
        <f t="shared" si="0"/>
        <v>0</v>
      </c>
      <c r="H13" s="223"/>
      <c r="I13" s="223"/>
      <c r="J13" s="227"/>
      <c r="K13" s="276">
        <f t="shared" si="1"/>
        <v>0</v>
      </c>
      <c r="L13" s="224"/>
      <c r="M13" s="224"/>
      <c r="N13" s="273" t="str">
        <f>IF(K13=0," ",IF(K13&lt;=Solicitud!$N$24," ","REVISAR MONTO PROMEDIO"))</f>
        <v> </v>
      </c>
      <c r="Q13" s="84"/>
    </row>
    <row r="14" spans="1:17" ht="15">
      <c r="A14" s="229"/>
      <c r="B14" s="186"/>
      <c r="C14" s="186"/>
      <c r="D14" s="186"/>
      <c r="E14" s="264" t="str">
        <f>_xlfn.IFERROR(VLOOKUP(CONCATENATE(B14,C14,D14),'Codigos Provincias'!$G$1:$H$1025,2,0),"CORREGIR")</f>
        <v>CORREGIR</v>
      </c>
      <c r="F14" s="230"/>
      <c r="G14" s="275">
        <f t="shared" si="0"/>
        <v>0</v>
      </c>
      <c r="H14" s="223"/>
      <c r="I14" s="223"/>
      <c r="J14" s="227"/>
      <c r="K14" s="276">
        <f t="shared" si="1"/>
        <v>0</v>
      </c>
      <c r="L14" s="224"/>
      <c r="M14" s="224"/>
      <c r="N14" s="273" t="str">
        <f>IF(K14=0," ",IF(K14&lt;=Solicitud!$N$24," ","REVISAR MONTO PROMEDIO"))</f>
        <v> </v>
      </c>
      <c r="Q14" s="84"/>
    </row>
    <row r="15" spans="1:17" ht="15">
      <c r="A15" s="229"/>
      <c r="B15" s="186"/>
      <c r="C15" s="186"/>
      <c r="D15" s="186"/>
      <c r="E15" s="264" t="str">
        <f>_xlfn.IFERROR(VLOOKUP(CONCATENATE(B15,C15,D15),'Codigos Provincias'!$G$1:$H$1025,2,0),"CORREGIR")</f>
        <v>CORREGIR</v>
      </c>
      <c r="F15" s="230"/>
      <c r="G15" s="275">
        <f t="shared" si="0"/>
        <v>0</v>
      </c>
      <c r="H15" s="223"/>
      <c r="I15" s="223"/>
      <c r="J15" s="227"/>
      <c r="K15" s="276">
        <f t="shared" si="1"/>
        <v>0</v>
      </c>
      <c r="L15" s="224"/>
      <c r="M15" s="224"/>
      <c r="N15" s="273" t="str">
        <f>IF(K15=0," ",IF(K15&lt;=Solicitud!$N$24," ","REVISAR MONTO PROMEDIO"))</f>
        <v> </v>
      </c>
      <c r="Q15" s="84"/>
    </row>
    <row r="16" spans="1:17" ht="15">
      <c r="A16" s="231"/>
      <c r="B16" s="186"/>
      <c r="C16" s="186"/>
      <c r="D16" s="186"/>
      <c r="E16" s="264" t="str">
        <f>_xlfn.IFERROR(VLOOKUP(CONCATENATE(B16,C16,D16),'Codigos Provincias'!$G$1:$H$1025,2,0),"CORREGIR")</f>
        <v>CORREGIR</v>
      </c>
      <c r="F16" s="232"/>
      <c r="G16" s="275">
        <f t="shared" si="0"/>
        <v>0</v>
      </c>
      <c r="H16" s="233"/>
      <c r="I16" s="233"/>
      <c r="J16" s="227"/>
      <c r="K16" s="276">
        <f t="shared" si="1"/>
        <v>0</v>
      </c>
      <c r="L16" s="234"/>
      <c r="M16" s="224"/>
      <c r="N16" s="273" t="str">
        <f>IF(K16=0," ",IF(K16&lt;=Solicitud!$N$24," ","REVISAR MONTO PROMEDIO"))</f>
        <v> </v>
      </c>
      <c r="Q16" s="84"/>
    </row>
    <row r="17" spans="1:17" ht="15">
      <c r="A17" s="231"/>
      <c r="B17" s="186"/>
      <c r="C17" s="186"/>
      <c r="D17" s="186"/>
      <c r="E17" s="264" t="str">
        <f>_xlfn.IFERROR(VLOOKUP(CONCATENATE(B17,C17,D17),'Codigos Provincias'!$G$1:$H$1025,2,0),"CORREGIR")</f>
        <v>CORREGIR</v>
      </c>
      <c r="F17" s="232"/>
      <c r="G17" s="275">
        <f t="shared" si="0"/>
        <v>0</v>
      </c>
      <c r="H17" s="233"/>
      <c r="I17" s="233"/>
      <c r="J17" s="227"/>
      <c r="K17" s="276">
        <f t="shared" si="1"/>
        <v>0</v>
      </c>
      <c r="L17" s="234"/>
      <c r="M17" s="224"/>
      <c r="N17" s="273" t="str">
        <f>IF(K17=0," ",IF(K17&lt;=Solicitud!$N$24," ","REVISAR MONTO PROMEDIO"))</f>
        <v> </v>
      </c>
      <c r="Q17" s="84"/>
    </row>
    <row r="18" spans="1:17" ht="15">
      <c r="A18" s="231"/>
      <c r="B18" s="186"/>
      <c r="C18" s="186"/>
      <c r="D18" s="186"/>
      <c r="E18" s="264" t="str">
        <f>_xlfn.IFERROR(VLOOKUP(CONCATENATE(B18,C18,D18),'Codigos Provincias'!$G$1:$H$1025,2,0),"CORREGIR")</f>
        <v>CORREGIR</v>
      </c>
      <c r="F18" s="232"/>
      <c r="G18" s="275">
        <f t="shared" si="0"/>
        <v>0</v>
      </c>
      <c r="H18" s="233"/>
      <c r="I18" s="233"/>
      <c r="J18" s="227"/>
      <c r="K18" s="276">
        <f t="shared" si="1"/>
        <v>0</v>
      </c>
      <c r="L18" s="234"/>
      <c r="M18" s="224"/>
      <c r="N18" s="273" t="str">
        <f>IF(K18=0," ",IF(K18&lt;=Solicitud!$N$24," ","REVISAR MONTO PROMEDIO"))</f>
        <v> </v>
      </c>
      <c r="Q18" s="84"/>
    </row>
    <row r="19" spans="1:17" ht="15">
      <c r="A19" s="231"/>
      <c r="B19" s="186"/>
      <c r="C19" s="186"/>
      <c r="D19" s="186"/>
      <c r="E19" s="264" t="str">
        <f>_xlfn.IFERROR(VLOOKUP(CONCATENATE(B19,C19,D19),'Codigos Provincias'!$G$1:$H$1025,2,0),"CORREGIR")</f>
        <v>CORREGIR</v>
      </c>
      <c r="F19" s="232"/>
      <c r="G19" s="275">
        <f t="shared" si="0"/>
        <v>0</v>
      </c>
      <c r="H19" s="233"/>
      <c r="I19" s="233"/>
      <c r="J19" s="227"/>
      <c r="K19" s="276">
        <f t="shared" si="1"/>
        <v>0</v>
      </c>
      <c r="L19" s="234"/>
      <c r="M19" s="224"/>
      <c r="N19" s="273" t="str">
        <f>IF(K19=0," ",IF(K19&lt;=Solicitud!$N$24," ","REVISAR MONTO PROMEDIO"))</f>
        <v> </v>
      </c>
      <c r="Q19" s="84"/>
    </row>
    <row r="20" spans="1:17" ht="15">
      <c r="A20" s="231"/>
      <c r="B20" s="186"/>
      <c r="C20" s="186"/>
      <c r="D20" s="186"/>
      <c r="E20" s="264" t="str">
        <f>_xlfn.IFERROR(VLOOKUP(CONCATENATE(B20,C20,D20),'Codigos Provincias'!$G$1:$H$1025,2,0),"CORREGIR")</f>
        <v>CORREGIR</v>
      </c>
      <c r="F20" s="232"/>
      <c r="G20" s="275">
        <f t="shared" si="0"/>
        <v>0</v>
      </c>
      <c r="H20" s="233"/>
      <c r="I20" s="233"/>
      <c r="J20" s="227"/>
      <c r="K20" s="276">
        <f t="shared" si="1"/>
        <v>0</v>
      </c>
      <c r="L20" s="234"/>
      <c r="M20" s="224"/>
      <c r="N20" s="273" t="str">
        <f>IF(K20=0," ",IF(K20&lt;=Solicitud!$N$24," ","REVISAR MONTO PROMEDIO"))</f>
        <v> </v>
      </c>
      <c r="Q20" s="84"/>
    </row>
    <row r="21" spans="1:17" ht="15">
      <c r="A21" s="231"/>
      <c r="B21" s="186"/>
      <c r="C21" s="186"/>
      <c r="D21" s="186"/>
      <c r="E21" s="264" t="str">
        <f>_xlfn.IFERROR(VLOOKUP(CONCATENATE(B21,C21,D21),'Codigos Provincias'!$G$1:$H$1025,2,0),"CORREGIR")</f>
        <v>CORREGIR</v>
      </c>
      <c r="F21" s="232"/>
      <c r="G21" s="275">
        <f t="shared" si="0"/>
        <v>0</v>
      </c>
      <c r="H21" s="233"/>
      <c r="I21" s="233"/>
      <c r="J21" s="227"/>
      <c r="K21" s="276">
        <f t="shared" si="1"/>
        <v>0</v>
      </c>
      <c r="L21" s="234"/>
      <c r="M21" s="224"/>
      <c r="N21" s="273" t="str">
        <f>IF(K21=0," ",IF(K21&lt;=Solicitud!$N$24," ","REVISAR MONTO PROMEDIO"))</f>
        <v> </v>
      </c>
      <c r="Q21" s="84"/>
    </row>
    <row r="22" spans="1:17" ht="15">
      <c r="A22" s="231"/>
      <c r="B22" s="186"/>
      <c r="C22" s="186"/>
      <c r="D22" s="186"/>
      <c r="E22" s="264" t="str">
        <f>_xlfn.IFERROR(VLOOKUP(CONCATENATE(B22,C22,D22),'Codigos Provincias'!$G$1:$H$1025,2,0),"CORREGIR")</f>
        <v>CORREGIR</v>
      </c>
      <c r="F22" s="232"/>
      <c r="G22" s="275">
        <f t="shared" si="0"/>
        <v>0</v>
      </c>
      <c r="H22" s="233"/>
      <c r="I22" s="233"/>
      <c r="J22" s="227"/>
      <c r="K22" s="276">
        <f t="shared" si="1"/>
        <v>0</v>
      </c>
      <c r="L22" s="234"/>
      <c r="M22" s="224"/>
      <c r="N22" s="273" t="str">
        <f>IF(K22=0," ",IF(K22&lt;=Solicitud!$N$24," ","REVISAR MONTO PROMEDIO"))</f>
        <v> </v>
      </c>
      <c r="Q22" s="84"/>
    </row>
    <row r="23" spans="1:17" ht="15">
      <c r="A23" s="231"/>
      <c r="B23" s="186"/>
      <c r="C23" s="186"/>
      <c r="D23" s="186"/>
      <c r="E23" s="264" t="str">
        <f>_xlfn.IFERROR(VLOOKUP(CONCATENATE(B23,C23,D23),'Codigos Provincias'!$G$1:$H$1025,2,0),"CORREGIR")</f>
        <v>CORREGIR</v>
      </c>
      <c r="F23" s="232"/>
      <c r="G23" s="275">
        <f t="shared" si="0"/>
        <v>0</v>
      </c>
      <c r="H23" s="233"/>
      <c r="I23" s="233"/>
      <c r="J23" s="227"/>
      <c r="K23" s="276">
        <f t="shared" si="1"/>
        <v>0</v>
      </c>
      <c r="L23" s="234"/>
      <c r="M23" s="224"/>
      <c r="N23" s="273" t="str">
        <f>IF(K23=0," ",IF(K23&lt;=Solicitud!$N$24," ","REVISAR MONTO PROMEDIO"))</f>
        <v> </v>
      </c>
      <c r="Q23" s="84"/>
    </row>
    <row r="24" spans="1:17" ht="15">
      <c r="A24" s="231"/>
      <c r="B24" s="186"/>
      <c r="C24" s="186"/>
      <c r="D24" s="186"/>
      <c r="E24" s="264" t="str">
        <f>_xlfn.IFERROR(VLOOKUP(CONCATENATE(B24,C24,D24),'Codigos Provincias'!$G$1:$H$1025,2,0),"CORREGIR")</f>
        <v>CORREGIR</v>
      </c>
      <c r="F24" s="232"/>
      <c r="G24" s="275">
        <f t="shared" si="0"/>
        <v>0</v>
      </c>
      <c r="H24" s="233"/>
      <c r="I24" s="233"/>
      <c r="J24" s="227"/>
      <c r="K24" s="276">
        <f t="shared" si="1"/>
        <v>0</v>
      </c>
      <c r="L24" s="234"/>
      <c r="M24" s="224"/>
      <c r="N24" s="273" t="str">
        <f>IF(K24=0," ",IF(K24&lt;=Solicitud!$N$24," ","REVISAR MONTO PROMEDIO"))</f>
        <v> </v>
      </c>
      <c r="Q24" s="84"/>
    </row>
    <row r="25" spans="1:17" ht="15">
      <c r="A25" s="231"/>
      <c r="B25" s="186"/>
      <c r="C25" s="186"/>
      <c r="D25" s="186"/>
      <c r="E25" s="264" t="str">
        <f>_xlfn.IFERROR(VLOOKUP(CONCATENATE(B25,C25,D25),'Codigos Provincias'!$G$1:$H$1025,2,0),"CORREGIR")</f>
        <v>CORREGIR</v>
      </c>
      <c r="F25" s="232"/>
      <c r="G25" s="275">
        <f t="shared" si="0"/>
        <v>0</v>
      </c>
      <c r="H25" s="233"/>
      <c r="I25" s="233"/>
      <c r="J25" s="227"/>
      <c r="K25" s="276">
        <f t="shared" si="1"/>
        <v>0</v>
      </c>
      <c r="L25" s="234"/>
      <c r="M25" s="224"/>
      <c r="N25" s="273" t="str">
        <f>IF(K25=0," ",IF(K25&lt;=Solicitud!$N$24," ","REVISAR MONTO PROMEDIO"))</f>
        <v> </v>
      </c>
      <c r="Q25" s="84"/>
    </row>
    <row r="26" spans="1:17" ht="15.75" thickBot="1">
      <c r="A26" s="235"/>
      <c r="B26" s="186"/>
      <c r="C26" s="186"/>
      <c r="D26" s="186"/>
      <c r="E26" s="264" t="str">
        <f>_xlfn.IFERROR(VLOOKUP(CONCATENATE(B26,C26,D26),'Codigos Provincias'!$G$1:$H$1025,2,0),"CORREGIR")</f>
        <v>CORREGIR</v>
      </c>
      <c r="F26" s="236"/>
      <c r="G26" s="275">
        <f t="shared" si="0"/>
        <v>0</v>
      </c>
      <c r="H26" s="237"/>
      <c r="I26" s="237"/>
      <c r="J26" s="227"/>
      <c r="K26" s="277">
        <f t="shared" si="1"/>
        <v>0</v>
      </c>
      <c r="L26" s="238"/>
      <c r="M26" s="238"/>
      <c r="N26" s="273" t="str">
        <f>IF(K26=0," ",IF(K26&lt;=Solicitud!$N$24," ","REVISAR MONTO PROMEDIO"))</f>
        <v> </v>
      </c>
      <c r="Q26" s="84"/>
    </row>
    <row r="27" spans="1:17" ht="15.75" thickBot="1">
      <c r="A27" s="355" t="s">
        <v>197</v>
      </c>
      <c r="B27" s="356"/>
      <c r="C27" s="356"/>
      <c r="D27" s="356"/>
      <c r="E27" s="356"/>
      <c r="F27" s="356"/>
      <c r="G27" s="240">
        <f>SUM(G8:G26)</f>
        <v>0</v>
      </c>
      <c r="H27" s="240"/>
      <c r="I27" s="240"/>
      <c r="J27" s="240"/>
      <c r="K27" s="240"/>
      <c r="L27" s="241"/>
      <c r="M27" s="242"/>
      <c r="N27" s="243"/>
      <c r="Q27" s="84"/>
    </row>
    <row r="28" spans="1:17" ht="15">
      <c r="A28" s="269"/>
      <c r="B28" s="269"/>
      <c r="C28" s="269"/>
      <c r="D28" s="269"/>
      <c r="E28" s="269"/>
      <c r="F28" s="269"/>
      <c r="G28" s="270"/>
      <c r="H28" s="270"/>
      <c r="I28" s="270"/>
      <c r="J28" s="270"/>
      <c r="K28" s="270"/>
      <c r="L28" s="271"/>
      <c r="M28" s="272"/>
      <c r="N28" s="272"/>
      <c r="Q28" s="84"/>
    </row>
    <row r="29" spans="1:14" s="86" customFormat="1" ht="15" customHeight="1">
      <c r="A29" s="353" t="str">
        <f>CONCATENATE("Con pleno conocimiento de las infracciones y sanciones, declaro expresamente y bajo mi responsabilidad, que ",$C$4," va a entregar la suma de USD $ ",G27,"  a favor de los emprendedores de la Economía Popular y Solidaria que cumplen los requisitos establecidos por la Corporación Nacional de Finanzas Populares y Solidarias")</f>
        <v>Con pleno conocimiento de las infracciones y sanciones, declaro expresamente y bajo mi responsabilidad, que 0 va a entregar la suma de USD $ 0  a favor de los emprendedores de la Economía Popular y Solidaria que cumplen los requisitos establecidos por la Corporación Nacional de Finanzas Populares y Solidarias</v>
      </c>
      <c r="B29" s="353"/>
      <c r="C29" s="353"/>
      <c r="D29" s="353"/>
      <c r="E29" s="353"/>
      <c r="F29" s="353"/>
      <c r="G29" s="353"/>
      <c r="H29" s="353"/>
      <c r="I29" s="353"/>
      <c r="J29" s="353"/>
      <c r="K29" s="353"/>
      <c r="L29" s="353"/>
      <c r="M29" s="353"/>
      <c r="N29" s="353"/>
    </row>
    <row r="30" spans="1:14" s="86" customFormat="1" ht="15">
      <c r="A30" s="353"/>
      <c r="B30" s="353"/>
      <c r="C30" s="353"/>
      <c r="D30" s="353"/>
      <c r="E30" s="353"/>
      <c r="F30" s="353"/>
      <c r="G30" s="353"/>
      <c r="H30" s="353"/>
      <c r="I30" s="353"/>
      <c r="J30" s="353"/>
      <c r="K30" s="353"/>
      <c r="L30" s="353"/>
      <c r="M30" s="353"/>
      <c r="N30" s="353"/>
    </row>
    <row r="31" spans="1:14" s="86" customFormat="1" ht="9" customHeight="1">
      <c r="A31" s="104"/>
      <c r="B31" s="104"/>
      <c r="C31" s="244"/>
      <c r="D31" s="244"/>
      <c r="E31" s="265"/>
      <c r="F31" s="104"/>
      <c r="G31" s="104"/>
      <c r="H31" s="104"/>
      <c r="I31" s="104"/>
      <c r="J31" s="104"/>
      <c r="K31" s="104"/>
      <c r="L31" s="104"/>
      <c r="M31" s="112"/>
      <c r="N31" s="112"/>
    </row>
    <row r="32" spans="1:14" s="86" customFormat="1" ht="35.25" customHeight="1">
      <c r="A32" s="353" t="s">
        <v>196</v>
      </c>
      <c r="B32" s="353"/>
      <c r="C32" s="353"/>
      <c r="D32" s="353"/>
      <c r="E32" s="353"/>
      <c r="F32" s="353"/>
      <c r="G32" s="353"/>
      <c r="H32" s="353"/>
      <c r="I32" s="353"/>
      <c r="J32" s="353"/>
      <c r="K32" s="353"/>
      <c r="L32" s="353"/>
      <c r="M32" s="353"/>
      <c r="N32" s="353"/>
    </row>
    <row r="33" spans="3:14" s="86" customFormat="1" ht="11.25" customHeight="1">
      <c r="C33" s="106"/>
      <c r="D33" s="106"/>
      <c r="E33" s="172"/>
      <c r="K33" s="245"/>
      <c r="L33" s="245"/>
      <c r="M33" s="126"/>
      <c r="N33" s="126"/>
    </row>
    <row r="34" spans="3:14" s="86" customFormat="1" ht="15">
      <c r="C34" s="106"/>
      <c r="D34" s="106"/>
      <c r="E34" s="172"/>
      <c r="K34" s="245"/>
      <c r="L34" s="245"/>
      <c r="M34" s="126"/>
      <c r="N34" s="126"/>
    </row>
    <row r="35" spans="1:12" ht="15">
      <c r="A35" s="175" t="s">
        <v>73</v>
      </c>
      <c r="C35" s="76"/>
      <c r="K35" s="245"/>
      <c r="L35" s="245"/>
    </row>
    <row r="36" spans="1:12" ht="15">
      <c r="A36" s="175"/>
      <c r="C36" s="76"/>
      <c r="K36" s="246"/>
      <c r="L36" s="246"/>
    </row>
    <row r="37" spans="1:12" ht="15">
      <c r="A37" s="175"/>
      <c r="C37" s="76"/>
      <c r="K37" s="246"/>
      <c r="L37" s="246"/>
    </row>
    <row r="38" spans="1:12" ht="21.75" customHeight="1">
      <c r="A38" s="175"/>
      <c r="C38" s="76"/>
      <c r="K38" s="246"/>
      <c r="L38" s="246"/>
    </row>
    <row r="39" spans="1:5" ht="15">
      <c r="A39" s="142" t="s">
        <v>74</v>
      </c>
      <c r="C39" s="76"/>
      <c r="D39" s="106"/>
      <c r="E39" s="172"/>
    </row>
    <row r="40" spans="1:5" ht="15">
      <c r="A40" s="142">
        <f>Solicitud!$F$53</f>
        <v>0</v>
      </c>
      <c r="C40" s="76"/>
      <c r="D40" s="172"/>
      <c r="E40" s="172"/>
    </row>
    <row r="41" spans="1:5" ht="15">
      <c r="A41" s="142" t="s">
        <v>194</v>
      </c>
      <c r="C41" s="354">
        <f>Solicitud!$E$6</f>
        <v>42642</v>
      </c>
      <c r="D41" s="354"/>
      <c r="E41" s="354"/>
    </row>
    <row r="43" spans="3:4" ht="15">
      <c r="C43" s="76"/>
      <c r="D43" s="76"/>
    </row>
    <row r="44" spans="3:4" ht="15">
      <c r="C44" s="76"/>
      <c r="D44" s="76"/>
    </row>
    <row r="45" spans="3:5" ht="15">
      <c r="C45" s="76"/>
      <c r="D45" s="76"/>
      <c r="E45" s="268"/>
    </row>
    <row r="46" spans="3:5" ht="15">
      <c r="C46" s="76"/>
      <c r="D46" s="76"/>
      <c r="E46" s="172"/>
    </row>
    <row r="47" spans="3:5" ht="15">
      <c r="C47" s="76"/>
      <c r="D47" s="76"/>
      <c r="E47" s="172"/>
    </row>
  </sheetData>
  <sheetProtection password="E444" sheet="1" formatCells="0" formatColumns="0" formatRows="0" insertRows="0" deleteRows="0" sort="0" autoFilter="0" pivotTables="0"/>
  <mergeCells count="8">
    <mergeCell ref="H4:K4"/>
    <mergeCell ref="A29:N30"/>
    <mergeCell ref="A32:N32"/>
    <mergeCell ref="C41:E41"/>
    <mergeCell ref="A27:F27"/>
    <mergeCell ref="K6:M6"/>
    <mergeCell ref="A6:F6"/>
    <mergeCell ref="G6:J6"/>
  </mergeCells>
  <conditionalFormatting sqref="E8:E26">
    <cfRule type="containsText" priority="4" dxfId="11" operator="containsText" stopIfTrue="1" text="CORREGIR">
      <formula>NOT(ISERROR(SEARCH("CORREGIR",E8)))</formula>
    </cfRule>
  </conditionalFormatting>
  <conditionalFormatting sqref="N8:N26">
    <cfRule type="containsText" priority="2" dxfId="11" operator="containsText" stopIfTrue="1" text="REVISAR MONTO PROMEDIO">
      <formula>NOT(ISERROR(SEARCH("REVISAR MONTO PROMEDIO",N8)))</formula>
    </cfRule>
  </conditionalFormatting>
  <dataValidations count="5">
    <dataValidation type="whole" operator="lessThan" allowBlank="1" showInputMessage="1" sqref="IT8:IT26">
      <formula1>30</formula1>
    </dataValidation>
    <dataValidation type="textLength" operator="greaterThanOrEqual" allowBlank="1" showInputMessage="1" sqref="IT27:IT28">
      <formula1>2</formula1>
    </dataValidation>
    <dataValidation type="whole" allowBlank="1" showInputMessage="1" showErrorMessage="1" error="FAVOR INGRESAR NUMEROS ENTEROS&#10;" sqref="A8:A26 IS8:IS26">
      <formula1>1</formula1>
      <formula2>10000</formula2>
    </dataValidation>
    <dataValidation type="whole" allowBlank="1" showInputMessage="1" showErrorMessage="1" error="TIEMPO MAXIMO 60 MESES&#10;-VIVIENDA 180 MESES-" sqref="L8:L26">
      <formula1>1</formula1>
      <formula2>180</formula2>
    </dataValidation>
    <dataValidation type="custom" allowBlank="1" showInputMessage="1" showErrorMessage="1" sqref="J8:J26">
      <formula1>$H$4="vivienda popular"</formula1>
    </dataValidation>
  </dataValidations>
  <printOptions verticalCentered="1"/>
  <pageMargins left="0.7086614173228347" right="0.7086614173228347" top="0.7480314960629921" bottom="0.5118110236220472" header="0.31496062992125984" footer="0.31496062992125984"/>
  <pageSetup fitToHeight="0" fitToWidth="1" horizontalDpi="600" verticalDpi="600" orientation="landscape" paperSize="9" scale="56" r:id="rId4"/>
  <headerFooter>
    <oddFooter>&amp;L&amp;F&amp;C&amp;P de &amp;N&amp;R&amp;D</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Hoja8">
    <tabColor rgb="FFFF9900"/>
    <pageSetUpPr fitToPage="1"/>
  </sheetPr>
  <dimension ref="A1:AS476"/>
  <sheetViews>
    <sheetView showGridLines="0" tabSelected="1" zoomScale="70" zoomScaleNormal="70" zoomScalePageLayoutView="0" workbookViewId="0" topLeftCell="A1">
      <selection activeCell="AF7" sqref="AF7"/>
    </sheetView>
  </sheetViews>
  <sheetFormatPr defaultColWidth="0" defaultRowHeight="15"/>
  <cols>
    <col min="1" max="1" width="5.8515625" style="128" customWidth="1"/>
    <col min="2" max="3" width="29.57421875" style="84" customWidth="1"/>
    <col min="4" max="4" width="17.00390625" style="111" customWidth="1"/>
    <col min="5" max="5" width="17.421875" style="77" customWidth="1"/>
    <col min="6" max="6" width="9.140625" style="128" bestFit="1" customWidth="1"/>
    <col min="7" max="7" width="14.421875" style="128" bestFit="1" customWidth="1"/>
    <col min="8" max="8" width="13.140625" style="128" bestFit="1" customWidth="1"/>
    <col min="9" max="9" width="11.7109375" style="87" bestFit="1" customWidth="1"/>
    <col min="10" max="10" width="9.140625" style="85" bestFit="1" customWidth="1"/>
    <col min="11" max="11" width="12.00390625" style="85" bestFit="1" customWidth="1"/>
    <col min="12" max="12" width="17.421875" style="138" customWidth="1"/>
    <col min="13" max="13" width="31.7109375" style="84" customWidth="1"/>
    <col min="14" max="14" width="30.00390625" style="84" bestFit="1" customWidth="1"/>
    <col min="15" max="15" width="28.8515625" style="84" bestFit="1" customWidth="1"/>
    <col min="16" max="16" width="39.7109375" style="84" bestFit="1" customWidth="1"/>
    <col min="17" max="17" width="19.57421875" style="128" customWidth="1"/>
    <col min="18" max="20" width="18.140625" style="128" customWidth="1"/>
    <col min="21" max="21" width="17.28125" style="116" bestFit="1" customWidth="1"/>
    <col min="22" max="22" width="31.7109375" style="84" customWidth="1"/>
    <col min="23" max="23" width="16.28125" style="123" customWidth="1"/>
    <col min="24" max="24" width="21.421875" style="128" bestFit="1" customWidth="1"/>
    <col min="25" max="25" width="18.140625" style="84" bestFit="1" customWidth="1"/>
    <col min="26" max="26" width="18.8515625" style="134" bestFit="1" customWidth="1"/>
    <col min="27" max="27" width="17.140625" style="116" bestFit="1" customWidth="1"/>
    <col min="28" max="28" width="22.421875" style="134" bestFit="1" customWidth="1"/>
    <col min="29" max="29" width="21.00390625" style="84" bestFit="1" customWidth="1"/>
    <col min="30" max="30" width="17.7109375" style="84" bestFit="1" customWidth="1"/>
    <col min="31" max="31" width="15.57421875" style="134" bestFit="1" customWidth="1"/>
    <col min="32" max="32" width="13.57421875" style="84" bestFit="1" customWidth="1"/>
    <col min="33" max="36" width="11.421875" style="84" customWidth="1"/>
    <col min="37" max="37" width="3.00390625" style="51" hidden="1" customWidth="1"/>
    <col min="38" max="38" width="14.00390625" style="51" hidden="1" customWidth="1"/>
    <col min="39" max="39" width="14.421875" style="51" hidden="1" customWidth="1"/>
    <col min="40" max="40" width="17.8515625" style="51" hidden="1" customWidth="1"/>
    <col min="41" max="41" width="4.00390625" style="51" hidden="1" customWidth="1"/>
    <col min="42" max="42" width="4.421875" style="51" hidden="1" customWidth="1"/>
    <col min="43" max="43" width="13.57421875" style="51" hidden="1" customWidth="1"/>
    <col min="44" max="225" width="11.421875" style="84" customWidth="1"/>
    <col min="226" max="226" width="4.8515625" style="84" customWidth="1"/>
    <col min="227" max="227" width="22.8515625" style="84" customWidth="1"/>
    <col min="228" max="228" width="34.140625" style="84" customWidth="1"/>
    <col min="229" max="230" width="18.7109375" style="84" customWidth="1"/>
    <col min="231" max="231" width="10.7109375" style="84" customWidth="1"/>
    <col min="232" max="232" width="11.8515625" style="84" customWidth="1"/>
    <col min="233" max="233" width="12.8515625" style="84" customWidth="1"/>
    <col min="234" max="235" width="15.7109375" style="84" customWidth="1"/>
    <col min="236" max="236" width="17.421875" style="84" customWidth="1"/>
    <col min="237" max="237" width="31.7109375" style="84" customWidth="1"/>
    <col min="238" max="238" width="28.140625" style="84" customWidth="1"/>
    <col min="239" max="239" width="21.7109375" style="84" bestFit="1" customWidth="1"/>
    <col min="240" max="240" width="23.00390625" style="84" customWidth="1"/>
    <col min="241" max="241" width="30.28125" style="84" customWidth="1"/>
    <col min="242" max="242" width="11.00390625" style="84" customWidth="1"/>
    <col min="243" max="243" width="15.00390625" style="84" customWidth="1"/>
    <col min="244" max="244" width="21.00390625" style="84" customWidth="1"/>
    <col min="245" max="250" width="15.7109375" style="84" customWidth="1"/>
    <col min="251" max="252" width="15.28125" style="84" customWidth="1"/>
    <col min="253" max="254" width="15.7109375" style="84" customWidth="1"/>
    <col min="255" max="16384" width="0" style="84" hidden="1" customWidth="1"/>
  </cols>
  <sheetData>
    <row r="1" spans="1:43" s="76" customFormat="1" ht="21">
      <c r="A1" s="139" t="s">
        <v>14</v>
      </c>
      <c r="D1" s="108"/>
      <c r="E1" s="77"/>
      <c r="F1" s="124"/>
      <c r="G1" s="124"/>
      <c r="H1" s="124"/>
      <c r="I1" s="78"/>
      <c r="J1" s="77"/>
      <c r="K1" s="77"/>
      <c r="L1" s="137"/>
      <c r="Q1" s="124"/>
      <c r="R1" s="124"/>
      <c r="S1" s="124"/>
      <c r="T1" s="124"/>
      <c r="U1" s="113"/>
      <c r="W1" s="119"/>
      <c r="X1" s="124"/>
      <c r="Z1" s="129"/>
      <c r="AA1" s="113"/>
      <c r="AB1" s="129"/>
      <c r="AE1" s="129"/>
      <c r="AK1" s="50"/>
      <c r="AL1" s="50"/>
      <c r="AM1" s="50"/>
      <c r="AN1" s="50"/>
      <c r="AO1" s="50"/>
      <c r="AP1" s="50"/>
      <c r="AQ1" s="50"/>
    </row>
    <row r="2" spans="1:43" s="76" customFormat="1" ht="18.75">
      <c r="A2" s="140" t="s">
        <v>189</v>
      </c>
      <c r="B2" s="75"/>
      <c r="C2" s="75"/>
      <c r="D2" s="109"/>
      <c r="E2" s="79"/>
      <c r="F2" s="125"/>
      <c r="G2" s="125"/>
      <c r="H2" s="125"/>
      <c r="I2" s="80"/>
      <c r="J2" s="79"/>
      <c r="K2" s="79"/>
      <c r="L2" s="137"/>
      <c r="M2" s="75"/>
      <c r="N2" s="75"/>
      <c r="O2" s="75"/>
      <c r="P2" s="75"/>
      <c r="Q2" s="125"/>
      <c r="R2" s="125"/>
      <c r="S2" s="125"/>
      <c r="T2" s="125"/>
      <c r="U2" s="114"/>
      <c r="V2" s="75"/>
      <c r="W2" s="120"/>
      <c r="X2" s="125"/>
      <c r="Y2" s="75"/>
      <c r="Z2" s="130"/>
      <c r="AA2" s="114"/>
      <c r="AB2" s="130"/>
      <c r="AC2" s="75"/>
      <c r="AD2" s="75"/>
      <c r="AE2" s="130"/>
      <c r="AF2" s="75"/>
      <c r="AK2" s="50"/>
      <c r="AL2" s="50"/>
      <c r="AM2" s="50"/>
      <c r="AN2" s="50"/>
      <c r="AO2" s="50"/>
      <c r="AP2" s="50"/>
      <c r="AQ2" s="50"/>
    </row>
    <row r="3" spans="1:32" ht="15">
      <c r="A3" s="141"/>
      <c r="B3" s="81"/>
      <c r="C3" s="81"/>
      <c r="D3" s="110"/>
      <c r="E3" s="79"/>
      <c r="F3" s="100"/>
      <c r="G3" s="100"/>
      <c r="H3" s="100"/>
      <c r="I3" s="83"/>
      <c r="J3" s="82"/>
      <c r="K3" s="82"/>
      <c r="M3" s="81"/>
      <c r="N3" s="81"/>
      <c r="O3" s="81"/>
      <c r="P3" s="81"/>
      <c r="Q3" s="100"/>
      <c r="R3" s="100"/>
      <c r="S3" s="100"/>
      <c r="T3" s="100"/>
      <c r="U3" s="115"/>
      <c r="V3" s="81"/>
      <c r="W3" s="121"/>
      <c r="X3" s="100"/>
      <c r="Y3" s="81"/>
      <c r="Z3" s="131"/>
      <c r="AA3" s="115"/>
      <c r="AB3" s="131"/>
      <c r="AC3" s="81"/>
      <c r="AD3" s="81"/>
      <c r="AE3" s="131"/>
      <c r="AF3" s="81"/>
    </row>
    <row r="4" spans="1:43" s="76" customFormat="1" ht="15">
      <c r="A4" s="142" t="s">
        <v>15</v>
      </c>
      <c r="C4" s="102">
        <f>Solicitud!$C$9</f>
        <v>0</v>
      </c>
      <c r="D4" s="103"/>
      <c r="E4" s="103"/>
      <c r="F4" s="124"/>
      <c r="G4" s="124"/>
      <c r="H4" s="124"/>
      <c r="I4" s="78"/>
      <c r="J4" s="77"/>
      <c r="K4" s="77"/>
      <c r="L4" s="137"/>
      <c r="Q4" s="124"/>
      <c r="R4" s="124"/>
      <c r="S4" s="124"/>
      <c r="T4" s="124"/>
      <c r="U4" s="113"/>
      <c r="W4" s="119"/>
      <c r="X4" s="126"/>
      <c r="Y4" s="86"/>
      <c r="Z4" s="132"/>
      <c r="AA4" s="118"/>
      <c r="AB4" s="132"/>
      <c r="AC4" s="86"/>
      <c r="AD4" s="86"/>
      <c r="AE4" s="132"/>
      <c r="AF4" s="86"/>
      <c r="AK4" s="50"/>
      <c r="AL4" s="50"/>
      <c r="AM4" s="50"/>
      <c r="AN4" s="50"/>
      <c r="AO4" s="50"/>
      <c r="AP4" s="50"/>
      <c r="AQ4" s="50"/>
    </row>
    <row r="5" spans="1:32" ht="15.75" thickBot="1">
      <c r="A5" s="100"/>
      <c r="W5" s="122">
        <v>41709</v>
      </c>
      <c r="X5" s="127"/>
      <c r="Y5" s="88"/>
      <c r="Z5" s="133"/>
      <c r="AA5" s="117"/>
      <c r="AB5" s="133"/>
      <c r="AC5" s="88"/>
      <c r="AD5" s="88"/>
      <c r="AE5" s="133"/>
      <c r="AF5" s="88"/>
    </row>
    <row r="6" spans="1:43" s="100" customFormat="1" ht="64.5" thickBot="1">
      <c r="A6" s="135" t="s">
        <v>16</v>
      </c>
      <c r="B6" s="135" t="s">
        <v>17</v>
      </c>
      <c r="C6" s="135" t="s">
        <v>18</v>
      </c>
      <c r="D6" s="143" t="s">
        <v>19</v>
      </c>
      <c r="E6" s="144" t="s">
        <v>190</v>
      </c>
      <c r="F6" s="145" t="s">
        <v>20</v>
      </c>
      <c r="G6" s="145" t="s">
        <v>21</v>
      </c>
      <c r="H6" s="145" t="s">
        <v>22</v>
      </c>
      <c r="I6" s="143" t="s">
        <v>23</v>
      </c>
      <c r="J6" s="146" t="s">
        <v>24</v>
      </c>
      <c r="K6" s="146" t="s">
        <v>25</v>
      </c>
      <c r="L6" s="147" t="s">
        <v>26</v>
      </c>
      <c r="M6" s="135" t="s">
        <v>27</v>
      </c>
      <c r="N6" s="135" t="s">
        <v>28</v>
      </c>
      <c r="O6" s="135" t="s">
        <v>29</v>
      </c>
      <c r="P6" s="135" t="s">
        <v>30</v>
      </c>
      <c r="Q6" s="135" t="s">
        <v>31</v>
      </c>
      <c r="R6" s="289" t="s">
        <v>239</v>
      </c>
      <c r="S6" s="289" t="s">
        <v>241</v>
      </c>
      <c r="T6" s="289" t="s">
        <v>240</v>
      </c>
      <c r="U6" s="148" t="s">
        <v>32</v>
      </c>
      <c r="V6" s="135" t="s">
        <v>33</v>
      </c>
      <c r="W6" s="149" t="s">
        <v>34</v>
      </c>
      <c r="X6" s="149" t="s">
        <v>35</v>
      </c>
      <c r="Y6" s="149" t="s">
        <v>36</v>
      </c>
      <c r="Z6" s="150" t="s">
        <v>37</v>
      </c>
      <c r="AA6" s="148" t="s">
        <v>38</v>
      </c>
      <c r="AB6" s="150" t="s">
        <v>39</v>
      </c>
      <c r="AC6" s="135" t="s">
        <v>40</v>
      </c>
      <c r="AD6" s="135" t="s">
        <v>191</v>
      </c>
      <c r="AE6" s="150" t="s">
        <v>41</v>
      </c>
      <c r="AF6" s="135" t="s">
        <v>42</v>
      </c>
      <c r="AK6" s="54"/>
      <c r="AL6" s="54"/>
      <c r="AM6" s="54"/>
      <c r="AN6" s="54"/>
      <c r="AO6" s="54"/>
      <c r="AP6" s="54"/>
      <c r="AQ6" s="54"/>
    </row>
    <row r="7" spans="1:45" ht="15">
      <c r="A7" s="151">
        <v>1</v>
      </c>
      <c r="B7" s="177"/>
      <c r="C7" s="177"/>
      <c r="D7" s="178"/>
      <c r="E7" s="152" t="str">
        <f>IF(LEN(D7)=10,"EC",IF(LEN(D7)=8,"REFUGIADO","REVISAR CÉDULA"))</f>
        <v>REVISAR CÉDULA</v>
      </c>
      <c r="F7" s="183"/>
      <c r="G7" s="183"/>
      <c r="H7" s="184"/>
      <c r="I7" s="184"/>
      <c r="J7" s="184"/>
      <c r="K7" s="184"/>
      <c r="L7" s="286" t="str">
        <f>_xlfn.IFERROR(VLOOKUP(CONCATENATE(I7,J7,K7),'Codigos Provincias'!$G$1:$H$1250,2,0),"CORREGIR")</f>
        <v>CORREGIR</v>
      </c>
      <c r="M7" s="177"/>
      <c r="N7" s="177"/>
      <c r="O7" s="192"/>
      <c r="P7" s="192"/>
      <c r="Q7" s="183"/>
      <c r="R7" s="290"/>
      <c r="S7" s="290"/>
      <c r="T7" s="290"/>
      <c r="U7" s="193"/>
      <c r="V7" s="192"/>
      <c r="W7" s="194"/>
      <c r="X7" s="195"/>
      <c r="Y7" s="192"/>
      <c r="Z7" s="196"/>
      <c r="AA7" s="197"/>
      <c r="AB7" s="196"/>
      <c r="AC7" s="198"/>
      <c r="AD7" s="198"/>
      <c r="AE7" s="196"/>
      <c r="AF7" s="199"/>
      <c r="AS7" s="101"/>
    </row>
    <row r="8" spans="1:43" ht="15">
      <c r="A8" s="153">
        <f>A7+1</f>
        <v>2</v>
      </c>
      <c r="B8" s="91"/>
      <c r="C8" s="92"/>
      <c r="D8" s="179"/>
      <c r="E8" s="136" t="str">
        <f aca="true" t="shared" si="0" ref="E8:E71">IF(LEN(D8)=10,"EC",IF(LEN(D8)=8,"REFUGIADO","REVISAR CÉDULA"))</f>
        <v>REVISAR CÉDULA</v>
      </c>
      <c r="F8" s="185"/>
      <c r="G8" s="185"/>
      <c r="H8" s="186"/>
      <c r="I8" s="98"/>
      <c r="J8" s="97"/>
      <c r="K8" s="93"/>
      <c r="L8" s="287" t="str">
        <f>_xlfn.IFERROR(VLOOKUP(CONCATENATE(I8,J8,K8),'Codigos Provincias'!$G$1:$H$1250,2,0),"CORREGIR")</f>
        <v>CORREGIR</v>
      </c>
      <c r="M8" s="94"/>
      <c r="N8" s="91"/>
      <c r="O8" s="90"/>
      <c r="P8" s="90"/>
      <c r="Q8" s="200"/>
      <c r="R8" s="291"/>
      <c r="S8" s="291"/>
      <c r="T8" s="291"/>
      <c r="U8" s="201"/>
      <c r="V8" s="96"/>
      <c r="W8" s="202"/>
      <c r="X8" s="203"/>
      <c r="Y8" s="96"/>
      <c r="Z8" s="204"/>
      <c r="AA8" s="205"/>
      <c r="AB8" s="204"/>
      <c r="AC8" s="99"/>
      <c r="AD8" s="99"/>
      <c r="AE8" s="204"/>
      <c r="AF8" s="206"/>
      <c r="AK8" s="164" t="s">
        <v>48</v>
      </c>
      <c r="AL8" s="164" t="s">
        <v>49</v>
      </c>
      <c r="AM8" s="164" t="s">
        <v>50</v>
      </c>
      <c r="AN8" s="164" t="s">
        <v>67</v>
      </c>
      <c r="AO8" s="164" t="s">
        <v>46</v>
      </c>
      <c r="AP8" s="164" t="s">
        <v>52</v>
      </c>
      <c r="AQ8" s="164" t="s">
        <v>53</v>
      </c>
    </row>
    <row r="9" spans="1:43" ht="15">
      <c r="A9" s="153">
        <f aca="true" t="shared" si="1" ref="A9:A72">A8+1</f>
        <v>3</v>
      </c>
      <c r="B9" s="91"/>
      <c r="C9" s="92"/>
      <c r="D9" s="179"/>
      <c r="E9" s="136" t="str">
        <f t="shared" si="0"/>
        <v>REVISAR CÉDULA</v>
      </c>
      <c r="F9" s="185"/>
      <c r="G9" s="185"/>
      <c r="H9" s="186"/>
      <c r="I9" s="98"/>
      <c r="J9" s="97"/>
      <c r="K9" s="93"/>
      <c r="L9" s="287" t="str">
        <f>_xlfn.IFERROR(VLOOKUP(CONCATENATE(I9,J9,K9),'Codigos Provincias'!$G$1:$H$1250,2,0),"CORREGIR")</f>
        <v>CORREGIR</v>
      </c>
      <c r="M9" s="94"/>
      <c r="N9" s="91"/>
      <c r="O9" s="90"/>
      <c r="P9" s="90"/>
      <c r="Q9" s="200"/>
      <c r="R9" s="291"/>
      <c r="S9" s="291"/>
      <c r="T9" s="291"/>
      <c r="U9" s="201"/>
      <c r="V9" s="96"/>
      <c r="W9" s="202"/>
      <c r="X9" s="203"/>
      <c r="Y9" s="96"/>
      <c r="Z9" s="204"/>
      <c r="AA9" s="205"/>
      <c r="AB9" s="204"/>
      <c r="AC9" s="99"/>
      <c r="AD9" s="99"/>
      <c r="AE9" s="204"/>
      <c r="AF9" s="206"/>
      <c r="AK9" s="164" t="s">
        <v>54</v>
      </c>
      <c r="AL9" s="164" t="s">
        <v>55</v>
      </c>
      <c r="AM9" s="164" t="s">
        <v>56</v>
      </c>
      <c r="AN9" s="164" t="s">
        <v>45</v>
      </c>
      <c r="AO9" s="164" t="s">
        <v>47</v>
      </c>
      <c r="AP9" s="164" t="s">
        <v>58</v>
      </c>
      <c r="AQ9" s="164" t="s">
        <v>59</v>
      </c>
    </row>
    <row r="10" spans="1:43" ht="15">
      <c r="A10" s="153">
        <f t="shared" si="1"/>
        <v>4</v>
      </c>
      <c r="B10" s="91"/>
      <c r="C10" s="92"/>
      <c r="D10" s="179"/>
      <c r="E10" s="136" t="str">
        <f t="shared" si="0"/>
        <v>REVISAR CÉDULA</v>
      </c>
      <c r="F10" s="185"/>
      <c r="G10" s="185"/>
      <c r="H10" s="186"/>
      <c r="I10" s="98"/>
      <c r="J10" s="97"/>
      <c r="K10" s="93"/>
      <c r="L10" s="287" t="str">
        <f>_xlfn.IFERROR(VLOOKUP(CONCATENATE(I10,J10,K10),'Codigos Provincias'!$G$1:$H$1250,2,0),"CORREGIR")</f>
        <v>CORREGIR</v>
      </c>
      <c r="M10" s="94"/>
      <c r="N10" s="91"/>
      <c r="O10" s="90"/>
      <c r="P10" s="90"/>
      <c r="Q10" s="200"/>
      <c r="R10" s="291"/>
      <c r="S10" s="291"/>
      <c r="T10" s="291"/>
      <c r="U10" s="201"/>
      <c r="V10" s="96"/>
      <c r="W10" s="202"/>
      <c r="X10" s="203"/>
      <c r="Y10" s="96"/>
      <c r="Z10" s="204"/>
      <c r="AA10" s="205"/>
      <c r="AB10" s="204"/>
      <c r="AC10" s="99"/>
      <c r="AD10" s="99"/>
      <c r="AE10" s="204"/>
      <c r="AF10" s="206"/>
      <c r="AK10" s="164"/>
      <c r="AL10" s="164" t="s">
        <v>60</v>
      </c>
      <c r="AM10" s="164" t="s">
        <v>61</v>
      </c>
      <c r="AN10" s="164" t="s">
        <v>51</v>
      </c>
      <c r="AO10" s="164"/>
      <c r="AP10" s="164" t="s">
        <v>63</v>
      </c>
      <c r="AQ10" s="164" t="s">
        <v>64</v>
      </c>
    </row>
    <row r="11" spans="1:43" ht="15">
      <c r="A11" s="153">
        <f t="shared" si="1"/>
        <v>5</v>
      </c>
      <c r="B11" s="91"/>
      <c r="C11" s="92"/>
      <c r="D11" s="179"/>
      <c r="E11" s="136" t="str">
        <f t="shared" si="0"/>
        <v>REVISAR CÉDULA</v>
      </c>
      <c r="F11" s="185"/>
      <c r="G11" s="185"/>
      <c r="H11" s="186"/>
      <c r="I11" s="98"/>
      <c r="J11" s="97"/>
      <c r="K11" s="93"/>
      <c r="L11" s="287" t="str">
        <f>_xlfn.IFERROR(VLOOKUP(CONCATENATE(I11,J11,K11),'Codigos Provincias'!$G$1:$H$1250,2,0),"CORREGIR")</f>
        <v>CORREGIR</v>
      </c>
      <c r="M11" s="94"/>
      <c r="N11" s="91"/>
      <c r="O11" s="90"/>
      <c r="P11" s="90"/>
      <c r="Q11" s="200"/>
      <c r="R11" s="291"/>
      <c r="S11" s="291"/>
      <c r="T11" s="291"/>
      <c r="U11" s="201"/>
      <c r="V11" s="96"/>
      <c r="W11" s="202"/>
      <c r="X11" s="203"/>
      <c r="Y11" s="96"/>
      <c r="Z11" s="204"/>
      <c r="AA11" s="205"/>
      <c r="AB11" s="204"/>
      <c r="AC11" s="99"/>
      <c r="AD11" s="99"/>
      <c r="AE11" s="204"/>
      <c r="AF11" s="206"/>
      <c r="AK11" s="164"/>
      <c r="AL11" s="164" t="s">
        <v>65</v>
      </c>
      <c r="AM11" s="164" t="s">
        <v>66</v>
      </c>
      <c r="AN11" s="164" t="s">
        <v>62</v>
      </c>
      <c r="AO11" s="164"/>
      <c r="AP11" s="164" t="s">
        <v>68</v>
      </c>
      <c r="AQ11" s="164" t="s">
        <v>69</v>
      </c>
    </row>
    <row r="12" spans="1:43" ht="15">
      <c r="A12" s="153">
        <f t="shared" si="1"/>
        <v>6</v>
      </c>
      <c r="B12" s="91"/>
      <c r="C12" s="92"/>
      <c r="D12" s="179"/>
      <c r="E12" s="136" t="str">
        <f t="shared" si="0"/>
        <v>REVISAR CÉDULA</v>
      </c>
      <c r="F12" s="185"/>
      <c r="G12" s="185"/>
      <c r="H12" s="186"/>
      <c r="I12" s="98"/>
      <c r="J12" s="97"/>
      <c r="K12" s="93"/>
      <c r="L12" s="287" t="str">
        <f>_xlfn.IFERROR(VLOOKUP(CONCATENATE(I12,J12,K12),'Codigos Provincias'!$G$1:$H$1250,2,0),"CORREGIR")</f>
        <v>CORREGIR</v>
      </c>
      <c r="M12" s="94"/>
      <c r="N12" s="91"/>
      <c r="O12" s="90"/>
      <c r="P12" s="90"/>
      <c r="Q12" s="200"/>
      <c r="R12" s="291"/>
      <c r="S12" s="291"/>
      <c r="T12" s="291"/>
      <c r="U12" s="201"/>
      <c r="V12" s="96"/>
      <c r="W12" s="202"/>
      <c r="X12" s="203"/>
      <c r="Y12" s="96"/>
      <c r="Z12" s="204"/>
      <c r="AA12" s="205"/>
      <c r="AB12" s="204"/>
      <c r="AC12" s="99"/>
      <c r="AD12" s="99"/>
      <c r="AE12" s="204"/>
      <c r="AF12" s="206"/>
      <c r="AK12" s="164"/>
      <c r="AL12" s="164" t="s">
        <v>70</v>
      </c>
      <c r="AM12" s="164"/>
      <c r="AN12" s="164" t="s">
        <v>57</v>
      </c>
      <c r="AO12" s="164"/>
      <c r="AP12" s="164"/>
      <c r="AQ12" s="164" t="s">
        <v>71</v>
      </c>
    </row>
    <row r="13" spans="1:43" ht="15">
      <c r="A13" s="153">
        <f t="shared" si="1"/>
        <v>7</v>
      </c>
      <c r="B13" s="91"/>
      <c r="C13" s="92"/>
      <c r="D13" s="179"/>
      <c r="E13" s="136" t="str">
        <f t="shared" si="0"/>
        <v>REVISAR CÉDULA</v>
      </c>
      <c r="F13" s="185"/>
      <c r="G13" s="185"/>
      <c r="H13" s="186"/>
      <c r="I13" s="98"/>
      <c r="J13" s="97"/>
      <c r="K13" s="93"/>
      <c r="L13" s="287" t="str">
        <f>_xlfn.IFERROR(VLOOKUP(CONCATENATE(I13,J13,K13),'Codigos Provincias'!$G$1:$H$1250,2,0),"CORREGIR")</f>
        <v>CORREGIR</v>
      </c>
      <c r="M13" s="94"/>
      <c r="N13" s="91"/>
      <c r="O13" s="90"/>
      <c r="P13" s="90"/>
      <c r="Q13" s="200"/>
      <c r="R13" s="291"/>
      <c r="S13" s="291"/>
      <c r="T13" s="291"/>
      <c r="U13" s="201"/>
      <c r="V13" s="96"/>
      <c r="W13" s="202"/>
      <c r="X13" s="203"/>
      <c r="Y13" s="96"/>
      <c r="Z13" s="204"/>
      <c r="AA13" s="205"/>
      <c r="AB13" s="204"/>
      <c r="AC13" s="99"/>
      <c r="AD13" s="99"/>
      <c r="AE13" s="204"/>
      <c r="AF13" s="206"/>
      <c r="AK13" s="164"/>
      <c r="AL13" s="164"/>
      <c r="AM13" s="164"/>
      <c r="AN13" s="164"/>
      <c r="AO13" s="164"/>
      <c r="AP13" s="164"/>
      <c r="AQ13" s="164" t="s">
        <v>72</v>
      </c>
    </row>
    <row r="14" spans="1:43" ht="15">
      <c r="A14" s="153">
        <f t="shared" si="1"/>
        <v>8</v>
      </c>
      <c r="B14" s="91"/>
      <c r="C14" s="92"/>
      <c r="D14" s="179"/>
      <c r="E14" s="136" t="str">
        <f t="shared" si="0"/>
        <v>REVISAR CÉDULA</v>
      </c>
      <c r="F14" s="185"/>
      <c r="G14" s="185"/>
      <c r="H14" s="186"/>
      <c r="I14" s="98"/>
      <c r="J14" s="97"/>
      <c r="K14" s="93"/>
      <c r="L14" s="287" t="str">
        <f>_xlfn.IFERROR(VLOOKUP(CONCATENATE(I14,J14,K14),'Codigos Provincias'!$G$1:$H$1250,2,0),"CORREGIR")</f>
        <v>CORREGIR</v>
      </c>
      <c r="M14" s="94"/>
      <c r="N14" s="91"/>
      <c r="O14" s="90"/>
      <c r="P14" s="90"/>
      <c r="Q14" s="200"/>
      <c r="R14" s="291"/>
      <c r="S14" s="291"/>
      <c r="T14" s="291"/>
      <c r="U14" s="201"/>
      <c r="V14" s="96"/>
      <c r="W14" s="202"/>
      <c r="X14" s="203"/>
      <c r="Y14" s="96"/>
      <c r="Z14" s="204"/>
      <c r="AA14" s="205"/>
      <c r="AB14" s="204"/>
      <c r="AC14" s="99"/>
      <c r="AD14" s="99"/>
      <c r="AE14" s="204"/>
      <c r="AF14" s="206"/>
      <c r="AK14" s="164"/>
      <c r="AL14" s="164"/>
      <c r="AM14" s="164"/>
      <c r="AN14" s="164"/>
      <c r="AO14" s="164"/>
      <c r="AP14" s="164"/>
      <c r="AQ14" s="164" t="s">
        <v>192</v>
      </c>
    </row>
    <row r="15" spans="1:32" ht="15">
      <c r="A15" s="153">
        <f t="shared" si="1"/>
        <v>9</v>
      </c>
      <c r="B15" s="91"/>
      <c r="C15" s="92"/>
      <c r="D15" s="179"/>
      <c r="E15" s="136" t="str">
        <f t="shared" si="0"/>
        <v>REVISAR CÉDULA</v>
      </c>
      <c r="F15" s="185"/>
      <c r="G15" s="185"/>
      <c r="H15" s="186"/>
      <c r="I15" s="98"/>
      <c r="J15" s="97"/>
      <c r="K15" s="93"/>
      <c r="L15" s="287" t="str">
        <f>_xlfn.IFERROR(VLOOKUP(CONCATENATE(I15,J15,K15),'Codigos Provincias'!$G$1:$H$1250,2,0),"CORREGIR")</f>
        <v>CORREGIR</v>
      </c>
      <c r="M15" s="94"/>
      <c r="N15" s="91"/>
      <c r="O15" s="90"/>
      <c r="P15" s="90"/>
      <c r="Q15" s="200"/>
      <c r="R15" s="291"/>
      <c r="S15" s="291"/>
      <c r="T15" s="291"/>
      <c r="U15" s="201"/>
      <c r="V15" s="96"/>
      <c r="W15" s="202"/>
      <c r="X15" s="203"/>
      <c r="Y15" s="96"/>
      <c r="Z15" s="204"/>
      <c r="AA15" s="205"/>
      <c r="AB15" s="204"/>
      <c r="AC15" s="99"/>
      <c r="AD15" s="99"/>
      <c r="AE15" s="204"/>
      <c r="AF15" s="206"/>
    </row>
    <row r="16" spans="1:32" ht="15">
      <c r="A16" s="153">
        <f t="shared" si="1"/>
        <v>10</v>
      </c>
      <c r="B16" s="91"/>
      <c r="C16" s="92"/>
      <c r="D16" s="179"/>
      <c r="E16" s="136" t="str">
        <f t="shared" si="0"/>
        <v>REVISAR CÉDULA</v>
      </c>
      <c r="F16" s="185"/>
      <c r="G16" s="185"/>
      <c r="H16" s="186"/>
      <c r="I16" s="98"/>
      <c r="J16" s="97"/>
      <c r="K16" s="93"/>
      <c r="L16" s="287" t="str">
        <f>_xlfn.IFERROR(VLOOKUP(CONCATENATE(I16,J16,K16),'Codigos Provincias'!$G$1:$H$1250,2,0),"CORREGIR")</f>
        <v>CORREGIR</v>
      </c>
      <c r="M16" s="94"/>
      <c r="N16" s="91"/>
      <c r="O16" s="90"/>
      <c r="P16" s="90"/>
      <c r="Q16" s="200"/>
      <c r="R16" s="291"/>
      <c r="S16" s="291"/>
      <c r="T16" s="291"/>
      <c r="U16" s="201"/>
      <c r="V16" s="96"/>
      <c r="W16" s="202"/>
      <c r="X16" s="203"/>
      <c r="Y16" s="96"/>
      <c r="Z16" s="204"/>
      <c r="AA16" s="205"/>
      <c r="AB16" s="204"/>
      <c r="AC16" s="99"/>
      <c r="AD16" s="99"/>
      <c r="AE16" s="204"/>
      <c r="AF16" s="206"/>
    </row>
    <row r="17" spans="1:32" ht="15">
      <c r="A17" s="153">
        <f t="shared" si="1"/>
        <v>11</v>
      </c>
      <c r="B17" s="91"/>
      <c r="C17" s="92"/>
      <c r="D17" s="179"/>
      <c r="E17" s="136" t="str">
        <f t="shared" si="0"/>
        <v>REVISAR CÉDULA</v>
      </c>
      <c r="F17" s="185"/>
      <c r="G17" s="185"/>
      <c r="H17" s="186"/>
      <c r="I17" s="98"/>
      <c r="J17" s="97"/>
      <c r="K17" s="93"/>
      <c r="L17" s="287" t="str">
        <f>_xlfn.IFERROR(VLOOKUP(CONCATENATE(I17,J17,K17),'Codigos Provincias'!$G$1:$H$1250,2,0),"CORREGIR")</f>
        <v>CORREGIR</v>
      </c>
      <c r="M17" s="94"/>
      <c r="N17" s="91"/>
      <c r="O17" s="90"/>
      <c r="P17" s="90"/>
      <c r="Q17" s="200"/>
      <c r="R17" s="291"/>
      <c r="S17" s="291"/>
      <c r="T17" s="291"/>
      <c r="U17" s="201"/>
      <c r="V17" s="96"/>
      <c r="W17" s="202"/>
      <c r="X17" s="203"/>
      <c r="Y17" s="96"/>
      <c r="Z17" s="204"/>
      <c r="AA17" s="205"/>
      <c r="AB17" s="204"/>
      <c r="AC17" s="99"/>
      <c r="AD17" s="99"/>
      <c r="AE17" s="204"/>
      <c r="AF17" s="206"/>
    </row>
    <row r="18" spans="1:32" ht="15">
      <c r="A18" s="153">
        <f t="shared" si="1"/>
        <v>12</v>
      </c>
      <c r="B18" s="91"/>
      <c r="C18" s="92"/>
      <c r="D18" s="179"/>
      <c r="E18" s="136" t="str">
        <f t="shared" si="0"/>
        <v>REVISAR CÉDULA</v>
      </c>
      <c r="F18" s="185"/>
      <c r="G18" s="185"/>
      <c r="H18" s="186"/>
      <c r="I18" s="98"/>
      <c r="J18" s="97"/>
      <c r="K18" s="93"/>
      <c r="L18" s="287" t="str">
        <f>_xlfn.IFERROR(VLOOKUP(CONCATENATE(I18,J18,K18),'Codigos Provincias'!$G$1:$H$1250,2,0),"CORREGIR")</f>
        <v>CORREGIR</v>
      </c>
      <c r="M18" s="94"/>
      <c r="N18" s="91"/>
      <c r="O18" s="90"/>
      <c r="P18" s="90"/>
      <c r="Q18" s="200"/>
      <c r="R18" s="291"/>
      <c r="S18" s="291"/>
      <c r="T18" s="291"/>
      <c r="U18" s="201"/>
      <c r="V18" s="96"/>
      <c r="W18" s="202"/>
      <c r="X18" s="203"/>
      <c r="Y18" s="96"/>
      <c r="Z18" s="204"/>
      <c r="AA18" s="205"/>
      <c r="AB18" s="204"/>
      <c r="AC18" s="99"/>
      <c r="AD18" s="99"/>
      <c r="AE18" s="204"/>
      <c r="AF18" s="206"/>
    </row>
    <row r="19" spans="1:32" ht="15">
      <c r="A19" s="153">
        <f t="shared" si="1"/>
        <v>13</v>
      </c>
      <c r="B19" s="91"/>
      <c r="C19" s="92"/>
      <c r="D19" s="179"/>
      <c r="E19" s="136" t="str">
        <f t="shared" si="0"/>
        <v>REVISAR CÉDULA</v>
      </c>
      <c r="F19" s="185"/>
      <c r="G19" s="185"/>
      <c r="H19" s="186"/>
      <c r="I19" s="98"/>
      <c r="J19" s="97"/>
      <c r="K19" s="93"/>
      <c r="L19" s="287" t="str">
        <f>_xlfn.IFERROR(VLOOKUP(CONCATENATE(I19,J19,K19),'Codigos Provincias'!$G$1:$H$1250,2,0),"CORREGIR")</f>
        <v>CORREGIR</v>
      </c>
      <c r="M19" s="94"/>
      <c r="N19" s="91"/>
      <c r="O19" s="90"/>
      <c r="P19" s="90"/>
      <c r="Q19" s="200"/>
      <c r="R19" s="291"/>
      <c r="S19" s="291"/>
      <c r="T19" s="291"/>
      <c r="U19" s="201"/>
      <c r="V19" s="96"/>
      <c r="W19" s="202"/>
      <c r="X19" s="203"/>
      <c r="Y19" s="96"/>
      <c r="Z19" s="204"/>
      <c r="AA19" s="205"/>
      <c r="AB19" s="204"/>
      <c r="AC19" s="99"/>
      <c r="AD19" s="99"/>
      <c r="AE19" s="204"/>
      <c r="AF19" s="206"/>
    </row>
    <row r="20" spans="1:32" ht="15">
      <c r="A20" s="153">
        <f t="shared" si="1"/>
        <v>14</v>
      </c>
      <c r="B20" s="91"/>
      <c r="C20" s="92"/>
      <c r="D20" s="179"/>
      <c r="E20" s="136" t="str">
        <f t="shared" si="0"/>
        <v>REVISAR CÉDULA</v>
      </c>
      <c r="F20" s="185"/>
      <c r="G20" s="185"/>
      <c r="H20" s="186"/>
      <c r="I20" s="98"/>
      <c r="J20" s="97"/>
      <c r="K20" s="93"/>
      <c r="L20" s="287" t="str">
        <f>_xlfn.IFERROR(VLOOKUP(CONCATENATE(I20,J20,K20),'Codigos Provincias'!$G$1:$H$1250,2,0),"CORREGIR")</f>
        <v>CORREGIR</v>
      </c>
      <c r="M20" s="94"/>
      <c r="N20" s="91"/>
      <c r="O20" s="90"/>
      <c r="P20" s="90"/>
      <c r="Q20" s="200"/>
      <c r="R20" s="291"/>
      <c r="S20" s="291"/>
      <c r="T20" s="291"/>
      <c r="U20" s="201"/>
      <c r="V20" s="96"/>
      <c r="W20" s="202"/>
      <c r="X20" s="203"/>
      <c r="Y20" s="96"/>
      <c r="Z20" s="204"/>
      <c r="AA20" s="205"/>
      <c r="AB20" s="204"/>
      <c r="AC20" s="99"/>
      <c r="AD20" s="99"/>
      <c r="AE20" s="204"/>
      <c r="AF20" s="206"/>
    </row>
    <row r="21" spans="1:32" ht="15">
      <c r="A21" s="153">
        <f t="shared" si="1"/>
        <v>15</v>
      </c>
      <c r="B21" s="91"/>
      <c r="C21" s="92"/>
      <c r="D21" s="179"/>
      <c r="E21" s="136" t="str">
        <f t="shared" si="0"/>
        <v>REVISAR CÉDULA</v>
      </c>
      <c r="F21" s="185"/>
      <c r="G21" s="185"/>
      <c r="H21" s="186"/>
      <c r="I21" s="98"/>
      <c r="J21" s="97"/>
      <c r="K21" s="93"/>
      <c r="L21" s="287" t="str">
        <f>_xlfn.IFERROR(VLOOKUP(CONCATENATE(I21,J21,K21),'Codigos Provincias'!$G$1:$H$1250,2,0),"CORREGIR")</f>
        <v>CORREGIR</v>
      </c>
      <c r="M21" s="94"/>
      <c r="N21" s="91"/>
      <c r="O21" s="90"/>
      <c r="P21" s="90"/>
      <c r="Q21" s="200"/>
      <c r="R21" s="291"/>
      <c r="S21" s="291"/>
      <c r="T21" s="291"/>
      <c r="U21" s="201"/>
      <c r="V21" s="96"/>
      <c r="W21" s="202"/>
      <c r="X21" s="203"/>
      <c r="Y21" s="96"/>
      <c r="Z21" s="204"/>
      <c r="AA21" s="205"/>
      <c r="AB21" s="204"/>
      <c r="AC21" s="99"/>
      <c r="AD21" s="99"/>
      <c r="AE21" s="204"/>
      <c r="AF21" s="206"/>
    </row>
    <row r="22" spans="1:32" ht="15">
      <c r="A22" s="153">
        <f t="shared" si="1"/>
        <v>16</v>
      </c>
      <c r="B22" s="91"/>
      <c r="C22" s="92"/>
      <c r="D22" s="179"/>
      <c r="E22" s="136" t="str">
        <f t="shared" si="0"/>
        <v>REVISAR CÉDULA</v>
      </c>
      <c r="F22" s="185"/>
      <c r="G22" s="185"/>
      <c r="H22" s="186"/>
      <c r="I22" s="98"/>
      <c r="J22" s="97"/>
      <c r="K22" s="93"/>
      <c r="L22" s="287" t="str">
        <f>_xlfn.IFERROR(VLOOKUP(CONCATENATE(I22,J22,K22),'Codigos Provincias'!$G$1:$H$1250,2,0),"CORREGIR")</f>
        <v>CORREGIR</v>
      </c>
      <c r="M22" s="94"/>
      <c r="N22" s="91"/>
      <c r="O22" s="90"/>
      <c r="P22" s="90"/>
      <c r="Q22" s="200"/>
      <c r="R22" s="291"/>
      <c r="S22" s="291"/>
      <c r="T22" s="291"/>
      <c r="U22" s="201"/>
      <c r="V22" s="96"/>
      <c r="W22" s="202"/>
      <c r="X22" s="203"/>
      <c r="Y22" s="96"/>
      <c r="Z22" s="204"/>
      <c r="AA22" s="205"/>
      <c r="AB22" s="204"/>
      <c r="AC22" s="99"/>
      <c r="AD22" s="99"/>
      <c r="AE22" s="204"/>
      <c r="AF22" s="206"/>
    </row>
    <row r="23" spans="1:32" ht="15">
      <c r="A23" s="153">
        <f t="shared" si="1"/>
        <v>17</v>
      </c>
      <c r="B23" s="91"/>
      <c r="C23" s="92"/>
      <c r="D23" s="179"/>
      <c r="E23" s="136" t="str">
        <f t="shared" si="0"/>
        <v>REVISAR CÉDULA</v>
      </c>
      <c r="F23" s="185"/>
      <c r="G23" s="185"/>
      <c r="H23" s="186"/>
      <c r="I23" s="98"/>
      <c r="J23" s="97"/>
      <c r="K23" s="93"/>
      <c r="L23" s="287" t="str">
        <f>_xlfn.IFERROR(VLOOKUP(CONCATENATE(I23,J23,K23),'Codigos Provincias'!$G$1:$H$1250,2,0),"CORREGIR")</f>
        <v>CORREGIR</v>
      </c>
      <c r="M23" s="94"/>
      <c r="N23" s="91"/>
      <c r="O23" s="90"/>
      <c r="P23" s="90"/>
      <c r="Q23" s="200"/>
      <c r="R23" s="291"/>
      <c r="S23" s="291"/>
      <c r="T23" s="291"/>
      <c r="U23" s="201"/>
      <c r="V23" s="96"/>
      <c r="W23" s="202"/>
      <c r="X23" s="203"/>
      <c r="Y23" s="96"/>
      <c r="Z23" s="204"/>
      <c r="AA23" s="205"/>
      <c r="AB23" s="204"/>
      <c r="AC23" s="99"/>
      <c r="AD23" s="99"/>
      <c r="AE23" s="204"/>
      <c r="AF23" s="206"/>
    </row>
    <row r="24" spans="1:32" ht="15">
      <c r="A24" s="153">
        <f t="shared" si="1"/>
        <v>18</v>
      </c>
      <c r="B24" s="91"/>
      <c r="C24" s="92"/>
      <c r="D24" s="179"/>
      <c r="E24" s="136" t="str">
        <f t="shared" si="0"/>
        <v>REVISAR CÉDULA</v>
      </c>
      <c r="F24" s="185"/>
      <c r="G24" s="185"/>
      <c r="H24" s="186"/>
      <c r="I24" s="98"/>
      <c r="J24" s="97"/>
      <c r="K24" s="93"/>
      <c r="L24" s="287" t="str">
        <f>_xlfn.IFERROR(VLOOKUP(CONCATENATE(I24,J24,K24),'Codigos Provincias'!$G$1:$H$1250,2,0),"CORREGIR")</f>
        <v>CORREGIR</v>
      </c>
      <c r="M24" s="94"/>
      <c r="N24" s="91"/>
      <c r="O24" s="90"/>
      <c r="P24" s="90"/>
      <c r="Q24" s="200"/>
      <c r="R24" s="291"/>
      <c r="S24" s="291"/>
      <c r="T24" s="291"/>
      <c r="U24" s="201"/>
      <c r="V24" s="96"/>
      <c r="W24" s="202"/>
      <c r="X24" s="203"/>
      <c r="Y24" s="96"/>
      <c r="Z24" s="204"/>
      <c r="AA24" s="205"/>
      <c r="AB24" s="204"/>
      <c r="AC24" s="99"/>
      <c r="AD24" s="99"/>
      <c r="AE24" s="204"/>
      <c r="AF24" s="206"/>
    </row>
    <row r="25" spans="1:32" ht="15">
      <c r="A25" s="153">
        <f t="shared" si="1"/>
        <v>19</v>
      </c>
      <c r="B25" s="91"/>
      <c r="C25" s="92"/>
      <c r="D25" s="179"/>
      <c r="E25" s="136" t="str">
        <f t="shared" si="0"/>
        <v>REVISAR CÉDULA</v>
      </c>
      <c r="F25" s="185"/>
      <c r="G25" s="185"/>
      <c r="H25" s="186"/>
      <c r="I25" s="98"/>
      <c r="J25" s="97"/>
      <c r="K25" s="93"/>
      <c r="L25" s="287" t="str">
        <f>_xlfn.IFERROR(VLOOKUP(CONCATENATE(I25,J25,K25),'Codigos Provincias'!$G$1:$H$1250,2,0),"CORREGIR")</f>
        <v>CORREGIR</v>
      </c>
      <c r="M25" s="94"/>
      <c r="N25" s="91"/>
      <c r="O25" s="90"/>
      <c r="P25" s="90"/>
      <c r="Q25" s="200"/>
      <c r="R25" s="291"/>
      <c r="S25" s="291"/>
      <c r="T25" s="291"/>
      <c r="U25" s="201"/>
      <c r="V25" s="96"/>
      <c r="W25" s="202"/>
      <c r="X25" s="203"/>
      <c r="Y25" s="96"/>
      <c r="Z25" s="204"/>
      <c r="AA25" s="205"/>
      <c r="AB25" s="204"/>
      <c r="AC25" s="99"/>
      <c r="AD25" s="99"/>
      <c r="AE25" s="204"/>
      <c r="AF25" s="206"/>
    </row>
    <row r="26" spans="1:32" ht="15">
      <c r="A26" s="153">
        <f t="shared" si="1"/>
        <v>20</v>
      </c>
      <c r="B26" s="91"/>
      <c r="C26" s="92"/>
      <c r="D26" s="179"/>
      <c r="E26" s="136" t="str">
        <f t="shared" si="0"/>
        <v>REVISAR CÉDULA</v>
      </c>
      <c r="F26" s="185"/>
      <c r="G26" s="185"/>
      <c r="H26" s="186"/>
      <c r="I26" s="98"/>
      <c r="J26" s="97"/>
      <c r="K26" s="93"/>
      <c r="L26" s="287" t="str">
        <f>_xlfn.IFERROR(VLOOKUP(CONCATENATE(I26,J26,K26),'Codigos Provincias'!$G$1:$H$1250,2,0),"CORREGIR")</f>
        <v>CORREGIR</v>
      </c>
      <c r="M26" s="94"/>
      <c r="N26" s="91"/>
      <c r="O26" s="90"/>
      <c r="P26" s="90"/>
      <c r="Q26" s="200"/>
      <c r="R26" s="291"/>
      <c r="S26" s="291"/>
      <c r="T26" s="291"/>
      <c r="U26" s="201"/>
      <c r="V26" s="96"/>
      <c r="W26" s="202"/>
      <c r="X26" s="203"/>
      <c r="Y26" s="96"/>
      <c r="Z26" s="204"/>
      <c r="AA26" s="205"/>
      <c r="AB26" s="204"/>
      <c r="AC26" s="99"/>
      <c r="AD26" s="99"/>
      <c r="AE26" s="204"/>
      <c r="AF26" s="206"/>
    </row>
    <row r="27" spans="1:32" ht="15">
      <c r="A27" s="153">
        <f t="shared" si="1"/>
        <v>21</v>
      </c>
      <c r="B27" s="91"/>
      <c r="C27" s="92"/>
      <c r="D27" s="179"/>
      <c r="E27" s="136" t="str">
        <f t="shared" si="0"/>
        <v>REVISAR CÉDULA</v>
      </c>
      <c r="F27" s="185"/>
      <c r="G27" s="185"/>
      <c r="H27" s="186"/>
      <c r="I27" s="98"/>
      <c r="J27" s="97"/>
      <c r="K27" s="93"/>
      <c r="L27" s="287" t="str">
        <f>_xlfn.IFERROR(VLOOKUP(CONCATENATE(I27,J27,K27),'Codigos Provincias'!$G$1:$H$1250,2,0),"CORREGIR")</f>
        <v>CORREGIR</v>
      </c>
      <c r="M27" s="94"/>
      <c r="N27" s="91"/>
      <c r="O27" s="90"/>
      <c r="P27" s="90"/>
      <c r="Q27" s="200"/>
      <c r="R27" s="291"/>
      <c r="S27" s="291"/>
      <c r="T27" s="291"/>
      <c r="U27" s="201"/>
      <c r="V27" s="96"/>
      <c r="W27" s="202"/>
      <c r="X27" s="203"/>
      <c r="Y27" s="96"/>
      <c r="Z27" s="204"/>
      <c r="AA27" s="205"/>
      <c r="AB27" s="204"/>
      <c r="AC27" s="99"/>
      <c r="AD27" s="99"/>
      <c r="AE27" s="204"/>
      <c r="AF27" s="206"/>
    </row>
    <row r="28" spans="1:32" ht="15">
      <c r="A28" s="153">
        <f t="shared" si="1"/>
        <v>22</v>
      </c>
      <c r="B28" s="91"/>
      <c r="C28" s="92"/>
      <c r="D28" s="179"/>
      <c r="E28" s="136" t="str">
        <f t="shared" si="0"/>
        <v>REVISAR CÉDULA</v>
      </c>
      <c r="F28" s="185"/>
      <c r="G28" s="185"/>
      <c r="H28" s="186"/>
      <c r="I28" s="98"/>
      <c r="J28" s="97"/>
      <c r="K28" s="93"/>
      <c r="L28" s="287" t="str">
        <f>_xlfn.IFERROR(VLOOKUP(CONCATENATE(I28,J28,K28),'Codigos Provincias'!$G$1:$H$1250,2,0),"CORREGIR")</f>
        <v>CORREGIR</v>
      </c>
      <c r="M28" s="94"/>
      <c r="N28" s="91"/>
      <c r="O28" s="90"/>
      <c r="P28" s="90"/>
      <c r="Q28" s="200"/>
      <c r="R28" s="291"/>
      <c r="S28" s="291"/>
      <c r="T28" s="291"/>
      <c r="U28" s="201"/>
      <c r="V28" s="96"/>
      <c r="W28" s="202"/>
      <c r="X28" s="203"/>
      <c r="Y28" s="96"/>
      <c r="Z28" s="204"/>
      <c r="AA28" s="205"/>
      <c r="AB28" s="204"/>
      <c r="AC28" s="99"/>
      <c r="AD28" s="99"/>
      <c r="AE28" s="204"/>
      <c r="AF28" s="206"/>
    </row>
    <row r="29" spans="1:32" ht="15">
      <c r="A29" s="153">
        <f t="shared" si="1"/>
        <v>23</v>
      </c>
      <c r="B29" s="91"/>
      <c r="C29" s="92"/>
      <c r="D29" s="179"/>
      <c r="E29" s="136" t="str">
        <f t="shared" si="0"/>
        <v>REVISAR CÉDULA</v>
      </c>
      <c r="F29" s="185"/>
      <c r="G29" s="185"/>
      <c r="H29" s="186"/>
      <c r="I29" s="98"/>
      <c r="J29" s="97"/>
      <c r="K29" s="93"/>
      <c r="L29" s="287" t="str">
        <f>_xlfn.IFERROR(VLOOKUP(CONCATENATE(I29,J29,K29),'Codigos Provincias'!$G$1:$H$1250,2,0),"CORREGIR")</f>
        <v>CORREGIR</v>
      </c>
      <c r="M29" s="94"/>
      <c r="N29" s="91"/>
      <c r="O29" s="90"/>
      <c r="P29" s="90"/>
      <c r="Q29" s="200"/>
      <c r="R29" s="291"/>
      <c r="S29" s="291"/>
      <c r="T29" s="291"/>
      <c r="U29" s="201"/>
      <c r="V29" s="96"/>
      <c r="W29" s="202"/>
      <c r="X29" s="203"/>
      <c r="Y29" s="96"/>
      <c r="Z29" s="204"/>
      <c r="AA29" s="205"/>
      <c r="AB29" s="204"/>
      <c r="AC29" s="99"/>
      <c r="AD29" s="99"/>
      <c r="AE29" s="204"/>
      <c r="AF29" s="206"/>
    </row>
    <row r="30" spans="1:32" ht="15">
      <c r="A30" s="153">
        <f t="shared" si="1"/>
        <v>24</v>
      </c>
      <c r="B30" s="91"/>
      <c r="C30" s="92"/>
      <c r="D30" s="179"/>
      <c r="E30" s="136" t="str">
        <f t="shared" si="0"/>
        <v>REVISAR CÉDULA</v>
      </c>
      <c r="F30" s="185"/>
      <c r="G30" s="185"/>
      <c r="H30" s="186"/>
      <c r="I30" s="98"/>
      <c r="J30" s="97"/>
      <c r="K30" s="93"/>
      <c r="L30" s="287" t="str">
        <f>_xlfn.IFERROR(VLOOKUP(CONCATENATE(I30,J30,K30),'Codigos Provincias'!$G$1:$H$1250,2,0),"CORREGIR")</f>
        <v>CORREGIR</v>
      </c>
      <c r="M30" s="94"/>
      <c r="N30" s="91"/>
      <c r="O30" s="90"/>
      <c r="P30" s="90"/>
      <c r="Q30" s="200"/>
      <c r="R30" s="291"/>
      <c r="S30" s="291"/>
      <c r="T30" s="291"/>
      <c r="U30" s="201"/>
      <c r="V30" s="96"/>
      <c r="W30" s="202"/>
      <c r="X30" s="203"/>
      <c r="Y30" s="96"/>
      <c r="Z30" s="204"/>
      <c r="AA30" s="205"/>
      <c r="AB30" s="204"/>
      <c r="AC30" s="99"/>
      <c r="AD30" s="99"/>
      <c r="AE30" s="204"/>
      <c r="AF30" s="206"/>
    </row>
    <row r="31" spans="1:32" ht="15">
      <c r="A31" s="153">
        <f t="shared" si="1"/>
        <v>25</v>
      </c>
      <c r="B31" s="91"/>
      <c r="C31" s="92"/>
      <c r="D31" s="179"/>
      <c r="E31" s="136" t="str">
        <f t="shared" si="0"/>
        <v>REVISAR CÉDULA</v>
      </c>
      <c r="F31" s="185"/>
      <c r="G31" s="185"/>
      <c r="H31" s="186"/>
      <c r="I31" s="98"/>
      <c r="J31" s="97"/>
      <c r="K31" s="93"/>
      <c r="L31" s="287" t="str">
        <f>_xlfn.IFERROR(VLOOKUP(CONCATENATE(I31,J31,K31),'Codigos Provincias'!$G$1:$H$1250,2,0),"CORREGIR")</f>
        <v>CORREGIR</v>
      </c>
      <c r="M31" s="94"/>
      <c r="N31" s="91"/>
      <c r="O31" s="90"/>
      <c r="P31" s="90"/>
      <c r="Q31" s="200"/>
      <c r="R31" s="291"/>
      <c r="S31" s="291"/>
      <c r="T31" s="291"/>
      <c r="U31" s="201"/>
      <c r="V31" s="96"/>
      <c r="W31" s="202"/>
      <c r="X31" s="203"/>
      <c r="Y31" s="96"/>
      <c r="Z31" s="204"/>
      <c r="AA31" s="205"/>
      <c r="AB31" s="204"/>
      <c r="AC31" s="99"/>
      <c r="AD31" s="99"/>
      <c r="AE31" s="204"/>
      <c r="AF31" s="206"/>
    </row>
    <row r="32" spans="1:32" ht="15">
      <c r="A32" s="153">
        <f t="shared" si="1"/>
        <v>26</v>
      </c>
      <c r="B32" s="91"/>
      <c r="C32" s="92"/>
      <c r="D32" s="179"/>
      <c r="E32" s="136" t="str">
        <f t="shared" si="0"/>
        <v>REVISAR CÉDULA</v>
      </c>
      <c r="F32" s="185"/>
      <c r="G32" s="185"/>
      <c r="H32" s="186"/>
      <c r="I32" s="98"/>
      <c r="J32" s="97"/>
      <c r="K32" s="93"/>
      <c r="L32" s="287" t="str">
        <f>_xlfn.IFERROR(VLOOKUP(CONCATENATE(I32,J32,K32),'Codigos Provincias'!$G$1:$H$1250,2,0),"CORREGIR")</f>
        <v>CORREGIR</v>
      </c>
      <c r="M32" s="94"/>
      <c r="N32" s="91"/>
      <c r="O32" s="90"/>
      <c r="P32" s="90"/>
      <c r="Q32" s="200"/>
      <c r="R32" s="291"/>
      <c r="S32" s="291"/>
      <c r="T32" s="291"/>
      <c r="U32" s="201"/>
      <c r="V32" s="96"/>
      <c r="W32" s="202"/>
      <c r="X32" s="203"/>
      <c r="Y32" s="96"/>
      <c r="Z32" s="204"/>
      <c r="AA32" s="205"/>
      <c r="AB32" s="204"/>
      <c r="AC32" s="99"/>
      <c r="AD32" s="99"/>
      <c r="AE32" s="204"/>
      <c r="AF32" s="206"/>
    </row>
    <row r="33" spans="1:32" ht="15">
      <c r="A33" s="153">
        <f t="shared" si="1"/>
        <v>27</v>
      </c>
      <c r="B33" s="91"/>
      <c r="C33" s="92"/>
      <c r="D33" s="179"/>
      <c r="E33" s="136" t="str">
        <f t="shared" si="0"/>
        <v>REVISAR CÉDULA</v>
      </c>
      <c r="F33" s="185"/>
      <c r="G33" s="185"/>
      <c r="H33" s="186"/>
      <c r="I33" s="98"/>
      <c r="J33" s="97"/>
      <c r="K33" s="93"/>
      <c r="L33" s="287" t="str">
        <f>_xlfn.IFERROR(VLOOKUP(CONCATENATE(I33,J33,K33),'Codigos Provincias'!$G$1:$H$1250,2,0),"CORREGIR")</f>
        <v>CORREGIR</v>
      </c>
      <c r="M33" s="94"/>
      <c r="N33" s="91"/>
      <c r="O33" s="90"/>
      <c r="P33" s="90"/>
      <c r="Q33" s="200"/>
      <c r="R33" s="291"/>
      <c r="S33" s="291"/>
      <c r="T33" s="291"/>
      <c r="U33" s="201"/>
      <c r="V33" s="96"/>
      <c r="W33" s="202"/>
      <c r="X33" s="203"/>
      <c r="Y33" s="96"/>
      <c r="Z33" s="204"/>
      <c r="AA33" s="205"/>
      <c r="AB33" s="204"/>
      <c r="AC33" s="99"/>
      <c r="AD33" s="99"/>
      <c r="AE33" s="204"/>
      <c r="AF33" s="206"/>
    </row>
    <row r="34" spans="1:32" ht="15">
      <c r="A34" s="153">
        <f t="shared" si="1"/>
        <v>28</v>
      </c>
      <c r="B34" s="91"/>
      <c r="C34" s="92"/>
      <c r="D34" s="179"/>
      <c r="E34" s="136" t="str">
        <f t="shared" si="0"/>
        <v>REVISAR CÉDULA</v>
      </c>
      <c r="F34" s="185"/>
      <c r="G34" s="185"/>
      <c r="H34" s="186"/>
      <c r="I34" s="98"/>
      <c r="J34" s="97"/>
      <c r="K34" s="93"/>
      <c r="L34" s="287" t="str">
        <f>_xlfn.IFERROR(VLOOKUP(CONCATENATE(I34,J34,K34),'Codigos Provincias'!$G$1:$H$1250,2,0),"CORREGIR")</f>
        <v>CORREGIR</v>
      </c>
      <c r="M34" s="94"/>
      <c r="N34" s="91"/>
      <c r="O34" s="90"/>
      <c r="P34" s="90"/>
      <c r="Q34" s="200"/>
      <c r="R34" s="291"/>
      <c r="S34" s="291"/>
      <c r="T34" s="291"/>
      <c r="U34" s="201"/>
      <c r="V34" s="96"/>
      <c r="W34" s="202"/>
      <c r="X34" s="203"/>
      <c r="Y34" s="96"/>
      <c r="Z34" s="204"/>
      <c r="AA34" s="205"/>
      <c r="AB34" s="204"/>
      <c r="AC34" s="99"/>
      <c r="AD34" s="99"/>
      <c r="AE34" s="204"/>
      <c r="AF34" s="206"/>
    </row>
    <row r="35" spans="1:32" ht="15">
      <c r="A35" s="153">
        <f t="shared" si="1"/>
        <v>29</v>
      </c>
      <c r="B35" s="91"/>
      <c r="C35" s="92"/>
      <c r="D35" s="179"/>
      <c r="E35" s="136" t="str">
        <f t="shared" si="0"/>
        <v>REVISAR CÉDULA</v>
      </c>
      <c r="F35" s="185"/>
      <c r="G35" s="185"/>
      <c r="H35" s="186"/>
      <c r="I35" s="98"/>
      <c r="J35" s="97"/>
      <c r="K35" s="93"/>
      <c r="L35" s="287" t="str">
        <f>_xlfn.IFERROR(VLOOKUP(CONCATENATE(I35,J35,K35),'Codigos Provincias'!$G$1:$H$1250,2,0),"CORREGIR")</f>
        <v>CORREGIR</v>
      </c>
      <c r="M35" s="94"/>
      <c r="N35" s="91"/>
      <c r="O35" s="90"/>
      <c r="P35" s="90"/>
      <c r="Q35" s="200"/>
      <c r="R35" s="291"/>
      <c r="S35" s="291"/>
      <c r="T35" s="291"/>
      <c r="U35" s="201"/>
      <c r="V35" s="96"/>
      <c r="W35" s="202"/>
      <c r="X35" s="203"/>
      <c r="Y35" s="96"/>
      <c r="Z35" s="204"/>
      <c r="AA35" s="205"/>
      <c r="AB35" s="204"/>
      <c r="AC35" s="99"/>
      <c r="AD35" s="99"/>
      <c r="AE35" s="204"/>
      <c r="AF35" s="206"/>
    </row>
    <row r="36" spans="1:32" ht="15">
      <c r="A36" s="153">
        <f t="shared" si="1"/>
        <v>30</v>
      </c>
      <c r="B36" s="91"/>
      <c r="C36" s="92"/>
      <c r="D36" s="179"/>
      <c r="E36" s="136" t="str">
        <f t="shared" si="0"/>
        <v>REVISAR CÉDULA</v>
      </c>
      <c r="F36" s="185"/>
      <c r="G36" s="185"/>
      <c r="H36" s="186"/>
      <c r="I36" s="98"/>
      <c r="J36" s="97"/>
      <c r="K36" s="93"/>
      <c r="L36" s="287" t="str">
        <f>_xlfn.IFERROR(VLOOKUP(CONCATENATE(I36,J36,K36),'Codigos Provincias'!$G$1:$H$1250,2,0),"CORREGIR")</f>
        <v>CORREGIR</v>
      </c>
      <c r="M36" s="94"/>
      <c r="N36" s="91"/>
      <c r="O36" s="90"/>
      <c r="P36" s="90"/>
      <c r="Q36" s="200"/>
      <c r="R36" s="291"/>
      <c r="S36" s="291"/>
      <c r="T36" s="291"/>
      <c r="U36" s="201"/>
      <c r="V36" s="96"/>
      <c r="W36" s="202"/>
      <c r="X36" s="203"/>
      <c r="Y36" s="96"/>
      <c r="Z36" s="204"/>
      <c r="AA36" s="205"/>
      <c r="AB36" s="204"/>
      <c r="AC36" s="99"/>
      <c r="AD36" s="99"/>
      <c r="AE36" s="204"/>
      <c r="AF36" s="206"/>
    </row>
    <row r="37" spans="1:32" ht="15">
      <c r="A37" s="153">
        <f t="shared" si="1"/>
        <v>31</v>
      </c>
      <c r="B37" s="91"/>
      <c r="C37" s="92"/>
      <c r="D37" s="179"/>
      <c r="E37" s="136" t="str">
        <f t="shared" si="0"/>
        <v>REVISAR CÉDULA</v>
      </c>
      <c r="F37" s="185"/>
      <c r="G37" s="185"/>
      <c r="H37" s="186"/>
      <c r="I37" s="98"/>
      <c r="J37" s="97"/>
      <c r="K37" s="93"/>
      <c r="L37" s="287" t="str">
        <f>_xlfn.IFERROR(VLOOKUP(CONCATENATE(I37,J37,K37),'Codigos Provincias'!$G$1:$H$1250,2,0),"CORREGIR")</f>
        <v>CORREGIR</v>
      </c>
      <c r="M37" s="94"/>
      <c r="N37" s="91"/>
      <c r="O37" s="90"/>
      <c r="P37" s="90"/>
      <c r="Q37" s="200"/>
      <c r="R37" s="291"/>
      <c r="S37" s="291"/>
      <c r="T37" s="291"/>
      <c r="U37" s="201"/>
      <c r="V37" s="96"/>
      <c r="W37" s="202"/>
      <c r="X37" s="203"/>
      <c r="Y37" s="96"/>
      <c r="Z37" s="204"/>
      <c r="AA37" s="205"/>
      <c r="AB37" s="204"/>
      <c r="AC37" s="99"/>
      <c r="AD37" s="99"/>
      <c r="AE37" s="204"/>
      <c r="AF37" s="206"/>
    </row>
    <row r="38" spans="1:32" ht="15">
      <c r="A38" s="153">
        <f t="shared" si="1"/>
        <v>32</v>
      </c>
      <c r="B38" s="91"/>
      <c r="C38" s="92"/>
      <c r="D38" s="179"/>
      <c r="E38" s="136" t="str">
        <f t="shared" si="0"/>
        <v>REVISAR CÉDULA</v>
      </c>
      <c r="F38" s="185"/>
      <c r="G38" s="185"/>
      <c r="H38" s="186"/>
      <c r="I38" s="98"/>
      <c r="J38" s="97"/>
      <c r="K38" s="93"/>
      <c r="L38" s="287" t="str">
        <f>_xlfn.IFERROR(VLOOKUP(CONCATENATE(I38,J38,K38),'Codigos Provincias'!$G$1:$H$1250,2,0),"CORREGIR")</f>
        <v>CORREGIR</v>
      </c>
      <c r="M38" s="94"/>
      <c r="N38" s="91"/>
      <c r="O38" s="90"/>
      <c r="P38" s="90"/>
      <c r="Q38" s="200"/>
      <c r="R38" s="291"/>
      <c r="S38" s="291"/>
      <c r="T38" s="291"/>
      <c r="U38" s="201"/>
      <c r="V38" s="96"/>
      <c r="W38" s="202"/>
      <c r="X38" s="203"/>
      <c r="Y38" s="96"/>
      <c r="Z38" s="204"/>
      <c r="AA38" s="205"/>
      <c r="AB38" s="204"/>
      <c r="AC38" s="99"/>
      <c r="AD38" s="99"/>
      <c r="AE38" s="204"/>
      <c r="AF38" s="206"/>
    </row>
    <row r="39" spans="1:32" ht="15">
      <c r="A39" s="153">
        <f t="shared" si="1"/>
        <v>33</v>
      </c>
      <c r="B39" s="91"/>
      <c r="C39" s="92"/>
      <c r="D39" s="179"/>
      <c r="E39" s="136" t="str">
        <f t="shared" si="0"/>
        <v>REVISAR CÉDULA</v>
      </c>
      <c r="F39" s="185"/>
      <c r="G39" s="185"/>
      <c r="H39" s="186"/>
      <c r="I39" s="98"/>
      <c r="J39" s="97"/>
      <c r="K39" s="93"/>
      <c r="L39" s="287" t="str">
        <f>_xlfn.IFERROR(VLOOKUP(CONCATENATE(I39,J39,K39),'Codigos Provincias'!$G$1:$H$1250,2,0),"CORREGIR")</f>
        <v>CORREGIR</v>
      </c>
      <c r="M39" s="94"/>
      <c r="N39" s="91"/>
      <c r="O39" s="90"/>
      <c r="P39" s="90"/>
      <c r="Q39" s="200"/>
      <c r="R39" s="291"/>
      <c r="S39" s="291"/>
      <c r="T39" s="291"/>
      <c r="U39" s="201"/>
      <c r="V39" s="96"/>
      <c r="W39" s="202"/>
      <c r="X39" s="203"/>
      <c r="Y39" s="96"/>
      <c r="Z39" s="204"/>
      <c r="AA39" s="205"/>
      <c r="AB39" s="204"/>
      <c r="AC39" s="99"/>
      <c r="AD39" s="99"/>
      <c r="AE39" s="204"/>
      <c r="AF39" s="206"/>
    </row>
    <row r="40" spans="1:32" ht="15">
      <c r="A40" s="153">
        <f t="shared" si="1"/>
        <v>34</v>
      </c>
      <c r="B40" s="91"/>
      <c r="C40" s="92"/>
      <c r="D40" s="179"/>
      <c r="E40" s="136" t="str">
        <f t="shared" si="0"/>
        <v>REVISAR CÉDULA</v>
      </c>
      <c r="F40" s="185"/>
      <c r="G40" s="185"/>
      <c r="H40" s="186"/>
      <c r="I40" s="98"/>
      <c r="J40" s="97"/>
      <c r="K40" s="93"/>
      <c r="L40" s="287" t="str">
        <f>_xlfn.IFERROR(VLOOKUP(CONCATENATE(I40,J40,K40),'Codigos Provincias'!$G$1:$H$1250,2,0),"CORREGIR")</f>
        <v>CORREGIR</v>
      </c>
      <c r="M40" s="94"/>
      <c r="N40" s="91"/>
      <c r="O40" s="90"/>
      <c r="P40" s="90"/>
      <c r="Q40" s="200"/>
      <c r="R40" s="291"/>
      <c r="S40" s="291"/>
      <c r="T40" s="291"/>
      <c r="U40" s="201"/>
      <c r="V40" s="96"/>
      <c r="W40" s="202"/>
      <c r="X40" s="203"/>
      <c r="Y40" s="96"/>
      <c r="Z40" s="204"/>
      <c r="AA40" s="205"/>
      <c r="AB40" s="204"/>
      <c r="AC40" s="99"/>
      <c r="AD40" s="99"/>
      <c r="AE40" s="204"/>
      <c r="AF40" s="206"/>
    </row>
    <row r="41" spans="1:32" ht="15">
      <c r="A41" s="153">
        <f t="shared" si="1"/>
        <v>35</v>
      </c>
      <c r="B41" s="91"/>
      <c r="C41" s="92"/>
      <c r="D41" s="179"/>
      <c r="E41" s="136" t="str">
        <f t="shared" si="0"/>
        <v>REVISAR CÉDULA</v>
      </c>
      <c r="F41" s="185"/>
      <c r="G41" s="185"/>
      <c r="H41" s="186"/>
      <c r="I41" s="98"/>
      <c r="J41" s="97"/>
      <c r="K41" s="93"/>
      <c r="L41" s="287" t="str">
        <f>_xlfn.IFERROR(VLOOKUP(CONCATENATE(I41,J41,K41),'Codigos Provincias'!$G$1:$H$1250,2,0),"CORREGIR")</f>
        <v>CORREGIR</v>
      </c>
      <c r="M41" s="94"/>
      <c r="N41" s="91"/>
      <c r="O41" s="90"/>
      <c r="P41" s="90"/>
      <c r="Q41" s="200"/>
      <c r="R41" s="291"/>
      <c r="S41" s="291"/>
      <c r="T41" s="291"/>
      <c r="U41" s="201"/>
      <c r="V41" s="96"/>
      <c r="W41" s="202"/>
      <c r="X41" s="203"/>
      <c r="Y41" s="96"/>
      <c r="Z41" s="204"/>
      <c r="AA41" s="205"/>
      <c r="AB41" s="204"/>
      <c r="AC41" s="99"/>
      <c r="AD41" s="99"/>
      <c r="AE41" s="204"/>
      <c r="AF41" s="206"/>
    </row>
    <row r="42" spans="1:32" ht="15">
      <c r="A42" s="153">
        <f t="shared" si="1"/>
        <v>36</v>
      </c>
      <c r="B42" s="91"/>
      <c r="C42" s="92"/>
      <c r="D42" s="179"/>
      <c r="E42" s="136" t="str">
        <f t="shared" si="0"/>
        <v>REVISAR CÉDULA</v>
      </c>
      <c r="F42" s="185"/>
      <c r="G42" s="185"/>
      <c r="H42" s="186"/>
      <c r="I42" s="98"/>
      <c r="J42" s="97"/>
      <c r="K42" s="93"/>
      <c r="L42" s="287" t="str">
        <f>_xlfn.IFERROR(VLOOKUP(CONCATENATE(I42,J42,K42),'Codigos Provincias'!$G$1:$H$1250,2,0),"CORREGIR")</f>
        <v>CORREGIR</v>
      </c>
      <c r="M42" s="94"/>
      <c r="N42" s="91"/>
      <c r="O42" s="90"/>
      <c r="P42" s="90"/>
      <c r="Q42" s="200"/>
      <c r="R42" s="291"/>
      <c r="S42" s="291"/>
      <c r="T42" s="291"/>
      <c r="U42" s="201"/>
      <c r="V42" s="96"/>
      <c r="W42" s="202"/>
      <c r="X42" s="203"/>
      <c r="Y42" s="96"/>
      <c r="Z42" s="204"/>
      <c r="AA42" s="205"/>
      <c r="AB42" s="204"/>
      <c r="AC42" s="99"/>
      <c r="AD42" s="99"/>
      <c r="AE42" s="204"/>
      <c r="AF42" s="206"/>
    </row>
    <row r="43" spans="1:32" ht="15">
      <c r="A43" s="153">
        <f t="shared" si="1"/>
        <v>37</v>
      </c>
      <c r="B43" s="91"/>
      <c r="C43" s="92"/>
      <c r="D43" s="179"/>
      <c r="E43" s="136" t="str">
        <f t="shared" si="0"/>
        <v>REVISAR CÉDULA</v>
      </c>
      <c r="F43" s="185"/>
      <c r="G43" s="185"/>
      <c r="H43" s="186"/>
      <c r="I43" s="98"/>
      <c r="J43" s="97"/>
      <c r="K43" s="93"/>
      <c r="L43" s="287" t="str">
        <f>_xlfn.IFERROR(VLOOKUP(CONCATENATE(I43,J43,K43),'Codigos Provincias'!$G$1:$H$1250,2,0),"CORREGIR")</f>
        <v>CORREGIR</v>
      </c>
      <c r="M43" s="94"/>
      <c r="N43" s="91"/>
      <c r="O43" s="90"/>
      <c r="P43" s="90"/>
      <c r="Q43" s="200"/>
      <c r="R43" s="291"/>
      <c r="S43" s="291"/>
      <c r="T43" s="291"/>
      <c r="U43" s="201"/>
      <c r="V43" s="96"/>
      <c r="W43" s="202"/>
      <c r="X43" s="203"/>
      <c r="Y43" s="96"/>
      <c r="Z43" s="204"/>
      <c r="AA43" s="205"/>
      <c r="AB43" s="204"/>
      <c r="AC43" s="99"/>
      <c r="AD43" s="99"/>
      <c r="AE43" s="204"/>
      <c r="AF43" s="206"/>
    </row>
    <row r="44" spans="1:32" ht="15">
      <c r="A44" s="153">
        <f t="shared" si="1"/>
        <v>38</v>
      </c>
      <c r="B44" s="91"/>
      <c r="C44" s="92"/>
      <c r="D44" s="179"/>
      <c r="E44" s="136" t="str">
        <f t="shared" si="0"/>
        <v>REVISAR CÉDULA</v>
      </c>
      <c r="F44" s="185"/>
      <c r="G44" s="185"/>
      <c r="H44" s="186"/>
      <c r="I44" s="98"/>
      <c r="J44" s="97"/>
      <c r="K44" s="93"/>
      <c r="L44" s="287" t="str">
        <f>_xlfn.IFERROR(VLOOKUP(CONCATENATE(I44,J44,K44),'Codigos Provincias'!$G$1:$H$1250,2,0),"CORREGIR")</f>
        <v>CORREGIR</v>
      </c>
      <c r="M44" s="94"/>
      <c r="N44" s="91"/>
      <c r="O44" s="90"/>
      <c r="P44" s="90"/>
      <c r="Q44" s="200"/>
      <c r="R44" s="291"/>
      <c r="S44" s="291"/>
      <c r="T44" s="291"/>
      <c r="U44" s="201"/>
      <c r="V44" s="96"/>
      <c r="W44" s="202"/>
      <c r="X44" s="203"/>
      <c r="Y44" s="96"/>
      <c r="Z44" s="204"/>
      <c r="AA44" s="205"/>
      <c r="AB44" s="204"/>
      <c r="AC44" s="99"/>
      <c r="AD44" s="99"/>
      <c r="AE44" s="204"/>
      <c r="AF44" s="206"/>
    </row>
    <row r="45" spans="1:32" ht="15">
      <c r="A45" s="153">
        <f t="shared" si="1"/>
        <v>39</v>
      </c>
      <c r="B45" s="91"/>
      <c r="C45" s="92"/>
      <c r="D45" s="179"/>
      <c r="E45" s="136" t="str">
        <f t="shared" si="0"/>
        <v>REVISAR CÉDULA</v>
      </c>
      <c r="F45" s="185"/>
      <c r="G45" s="185"/>
      <c r="H45" s="186"/>
      <c r="I45" s="98"/>
      <c r="J45" s="97"/>
      <c r="K45" s="93"/>
      <c r="L45" s="287" t="str">
        <f>_xlfn.IFERROR(VLOOKUP(CONCATENATE(I45,J45,K45),'Codigos Provincias'!$G$1:$H$1250,2,0),"CORREGIR")</f>
        <v>CORREGIR</v>
      </c>
      <c r="M45" s="94"/>
      <c r="N45" s="91"/>
      <c r="O45" s="90"/>
      <c r="P45" s="90"/>
      <c r="Q45" s="200"/>
      <c r="R45" s="291"/>
      <c r="S45" s="291"/>
      <c r="T45" s="291"/>
      <c r="U45" s="201"/>
      <c r="V45" s="96"/>
      <c r="W45" s="202"/>
      <c r="X45" s="203"/>
      <c r="Y45" s="96"/>
      <c r="Z45" s="204"/>
      <c r="AA45" s="205"/>
      <c r="AB45" s="204"/>
      <c r="AC45" s="99"/>
      <c r="AD45" s="99"/>
      <c r="AE45" s="204"/>
      <c r="AF45" s="206"/>
    </row>
    <row r="46" spans="1:32" ht="15">
      <c r="A46" s="153">
        <f t="shared" si="1"/>
        <v>40</v>
      </c>
      <c r="B46" s="91"/>
      <c r="C46" s="92"/>
      <c r="D46" s="179"/>
      <c r="E46" s="136" t="str">
        <f t="shared" si="0"/>
        <v>REVISAR CÉDULA</v>
      </c>
      <c r="F46" s="185"/>
      <c r="G46" s="185"/>
      <c r="H46" s="186"/>
      <c r="I46" s="98"/>
      <c r="J46" s="97"/>
      <c r="K46" s="93"/>
      <c r="L46" s="287" t="str">
        <f>_xlfn.IFERROR(VLOOKUP(CONCATENATE(I46,J46,K46),'Codigos Provincias'!$G$1:$H$1250,2,0),"CORREGIR")</f>
        <v>CORREGIR</v>
      </c>
      <c r="M46" s="94"/>
      <c r="N46" s="91"/>
      <c r="O46" s="90"/>
      <c r="P46" s="90"/>
      <c r="Q46" s="200"/>
      <c r="R46" s="291"/>
      <c r="S46" s="291"/>
      <c r="T46" s="291"/>
      <c r="U46" s="201"/>
      <c r="V46" s="96"/>
      <c r="W46" s="202"/>
      <c r="X46" s="203"/>
      <c r="Y46" s="96"/>
      <c r="Z46" s="204"/>
      <c r="AA46" s="205"/>
      <c r="AB46" s="204"/>
      <c r="AC46" s="99"/>
      <c r="AD46" s="99"/>
      <c r="AE46" s="204"/>
      <c r="AF46" s="206"/>
    </row>
    <row r="47" spans="1:32" ht="15">
      <c r="A47" s="153">
        <f t="shared" si="1"/>
        <v>41</v>
      </c>
      <c r="B47" s="91"/>
      <c r="C47" s="92"/>
      <c r="D47" s="179"/>
      <c r="E47" s="136" t="str">
        <f t="shared" si="0"/>
        <v>REVISAR CÉDULA</v>
      </c>
      <c r="F47" s="185"/>
      <c r="G47" s="185"/>
      <c r="H47" s="186"/>
      <c r="I47" s="98"/>
      <c r="J47" s="97"/>
      <c r="K47" s="93"/>
      <c r="L47" s="287" t="str">
        <f>_xlfn.IFERROR(VLOOKUP(CONCATENATE(I47,J47,K47),'Codigos Provincias'!$G$1:$H$1250,2,0),"CORREGIR")</f>
        <v>CORREGIR</v>
      </c>
      <c r="M47" s="94"/>
      <c r="N47" s="91"/>
      <c r="O47" s="90"/>
      <c r="P47" s="90"/>
      <c r="Q47" s="200"/>
      <c r="R47" s="291"/>
      <c r="S47" s="291"/>
      <c r="T47" s="291"/>
      <c r="U47" s="201"/>
      <c r="V47" s="96"/>
      <c r="W47" s="202"/>
      <c r="X47" s="203"/>
      <c r="Y47" s="96"/>
      <c r="Z47" s="204"/>
      <c r="AA47" s="205"/>
      <c r="AB47" s="204"/>
      <c r="AC47" s="99"/>
      <c r="AD47" s="99"/>
      <c r="AE47" s="204"/>
      <c r="AF47" s="206"/>
    </row>
    <row r="48" spans="1:32" ht="15">
      <c r="A48" s="153">
        <f t="shared" si="1"/>
        <v>42</v>
      </c>
      <c r="B48" s="91"/>
      <c r="C48" s="92"/>
      <c r="D48" s="179"/>
      <c r="E48" s="136" t="str">
        <f t="shared" si="0"/>
        <v>REVISAR CÉDULA</v>
      </c>
      <c r="F48" s="185"/>
      <c r="G48" s="185"/>
      <c r="H48" s="186"/>
      <c r="I48" s="98"/>
      <c r="J48" s="97"/>
      <c r="K48" s="93"/>
      <c r="L48" s="287" t="str">
        <f>_xlfn.IFERROR(VLOOKUP(CONCATENATE(I48,J48,K48),'Codigos Provincias'!$G$1:$H$1250,2,0),"CORREGIR")</f>
        <v>CORREGIR</v>
      </c>
      <c r="M48" s="94"/>
      <c r="N48" s="91"/>
      <c r="O48" s="90"/>
      <c r="P48" s="90"/>
      <c r="Q48" s="200"/>
      <c r="R48" s="291"/>
      <c r="S48" s="291"/>
      <c r="T48" s="291"/>
      <c r="U48" s="201"/>
      <c r="V48" s="96"/>
      <c r="W48" s="202"/>
      <c r="X48" s="203"/>
      <c r="Y48" s="96"/>
      <c r="Z48" s="204"/>
      <c r="AA48" s="205"/>
      <c r="AB48" s="204"/>
      <c r="AC48" s="99"/>
      <c r="AD48" s="99"/>
      <c r="AE48" s="204"/>
      <c r="AF48" s="206"/>
    </row>
    <row r="49" spans="1:32" ht="15">
      <c r="A49" s="153">
        <f t="shared" si="1"/>
        <v>43</v>
      </c>
      <c r="B49" s="91"/>
      <c r="C49" s="92"/>
      <c r="D49" s="179"/>
      <c r="E49" s="136" t="str">
        <f t="shared" si="0"/>
        <v>REVISAR CÉDULA</v>
      </c>
      <c r="F49" s="185"/>
      <c r="G49" s="185"/>
      <c r="H49" s="186"/>
      <c r="I49" s="98"/>
      <c r="J49" s="97"/>
      <c r="K49" s="93"/>
      <c r="L49" s="287" t="str">
        <f>_xlfn.IFERROR(VLOOKUP(CONCATENATE(I49,J49,K49),'Codigos Provincias'!$G$1:$H$1250,2,0),"CORREGIR")</f>
        <v>CORREGIR</v>
      </c>
      <c r="M49" s="94"/>
      <c r="N49" s="91"/>
      <c r="O49" s="90"/>
      <c r="P49" s="90"/>
      <c r="Q49" s="200"/>
      <c r="R49" s="291"/>
      <c r="S49" s="291"/>
      <c r="T49" s="291"/>
      <c r="U49" s="201"/>
      <c r="V49" s="96"/>
      <c r="W49" s="202"/>
      <c r="X49" s="203"/>
      <c r="Y49" s="96"/>
      <c r="Z49" s="204"/>
      <c r="AA49" s="205"/>
      <c r="AB49" s="204"/>
      <c r="AC49" s="99"/>
      <c r="AD49" s="99"/>
      <c r="AE49" s="204"/>
      <c r="AF49" s="206"/>
    </row>
    <row r="50" spans="1:32" ht="15">
      <c r="A50" s="153">
        <f t="shared" si="1"/>
        <v>44</v>
      </c>
      <c r="B50" s="91"/>
      <c r="C50" s="92"/>
      <c r="D50" s="179"/>
      <c r="E50" s="136" t="str">
        <f t="shared" si="0"/>
        <v>REVISAR CÉDULA</v>
      </c>
      <c r="F50" s="185"/>
      <c r="G50" s="185"/>
      <c r="H50" s="186"/>
      <c r="I50" s="98"/>
      <c r="J50" s="97"/>
      <c r="K50" s="93"/>
      <c r="L50" s="287" t="str">
        <f>_xlfn.IFERROR(VLOOKUP(CONCATENATE(I50,J50,K50),'Codigos Provincias'!$G$1:$H$1250,2,0),"CORREGIR")</f>
        <v>CORREGIR</v>
      </c>
      <c r="M50" s="94"/>
      <c r="N50" s="91"/>
      <c r="O50" s="90"/>
      <c r="P50" s="90"/>
      <c r="Q50" s="200"/>
      <c r="R50" s="291"/>
      <c r="S50" s="291"/>
      <c r="T50" s="291"/>
      <c r="U50" s="201"/>
      <c r="V50" s="96"/>
      <c r="W50" s="202"/>
      <c r="X50" s="203"/>
      <c r="Y50" s="96"/>
      <c r="Z50" s="204"/>
      <c r="AA50" s="205"/>
      <c r="AB50" s="204"/>
      <c r="AC50" s="99"/>
      <c r="AD50" s="99"/>
      <c r="AE50" s="204"/>
      <c r="AF50" s="206"/>
    </row>
    <row r="51" spans="1:32" ht="15">
      <c r="A51" s="153">
        <f t="shared" si="1"/>
        <v>45</v>
      </c>
      <c r="B51" s="91"/>
      <c r="C51" s="92"/>
      <c r="D51" s="179"/>
      <c r="E51" s="136" t="str">
        <f t="shared" si="0"/>
        <v>REVISAR CÉDULA</v>
      </c>
      <c r="F51" s="185"/>
      <c r="G51" s="185"/>
      <c r="H51" s="186"/>
      <c r="I51" s="98"/>
      <c r="J51" s="97"/>
      <c r="K51" s="93"/>
      <c r="L51" s="287" t="str">
        <f>_xlfn.IFERROR(VLOOKUP(CONCATENATE(I51,J51,K51),'Codigos Provincias'!$G$1:$H$1250,2,0),"CORREGIR")</f>
        <v>CORREGIR</v>
      </c>
      <c r="M51" s="94"/>
      <c r="N51" s="91"/>
      <c r="O51" s="90"/>
      <c r="P51" s="90"/>
      <c r="Q51" s="200"/>
      <c r="R51" s="291"/>
      <c r="S51" s="291"/>
      <c r="T51" s="291"/>
      <c r="U51" s="201"/>
      <c r="V51" s="96"/>
      <c r="W51" s="202"/>
      <c r="X51" s="203"/>
      <c r="Y51" s="96"/>
      <c r="Z51" s="204"/>
      <c r="AA51" s="205"/>
      <c r="AB51" s="204"/>
      <c r="AC51" s="99"/>
      <c r="AD51" s="99"/>
      <c r="AE51" s="204"/>
      <c r="AF51" s="206"/>
    </row>
    <row r="52" spans="1:32" ht="15">
      <c r="A52" s="153">
        <f t="shared" si="1"/>
        <v>46</v>
      </c>
      <c r="B52" s="91"/>
      <c r="C52" s="92"/>
      <c r="D52" s="179"/>
      <c r="E52" s="136" t="str">
        <f t="shared" si="0"/>
        <v>REVISAR CÉDULA</v>
      </c>
      <c r="F52" s="185"/>
      <c r="G52" s="185"/>
      <c r="H52" s="186"/>
      <c r="I52" s="98"/>
      <c r="J52" s="97"/>
      <c r="K52" s="93"/>
      <c r="L52" s="287" t="str">
        <f>_xlfn.IFERROR(VLOOKUP(CONCATENATE(I52,J52,K52),'Codigos Provincias'!$G$1:$H$1250,2,0),"CORREGIR")</f>
        <v>CORREGIR</v>
      </c>
      <c r="M52" s="94"/>
      <c r="N52" s="91"/>
      <c r="O52" s="90"/>
      <c r="P52" s="90"/>
      <c r="Q52" s="200"/>
      <c r="R52" s="291"/>
      <c r="S52" s="291"/>
      <c r="T52" s="291"/>
      <c r="U52" s="201"/>
      <c r="V52" s="96"/>
      <c r="W52" s="202"/>
      <c r="X52" s="203"/>
      <c r="Y52" s="96"/>
      <c r="Z52" s="204"/>
      <c r="AA52" s="205"/>
      <c r="AB52" s="204"/>
      <c r="AC52" s="99"/>
      <c r="AD52" s="99"/>
      <c r="AE52" s="204"/>
      <c r="AF52" s="206"/>
    </row>
    <row r="53" spans="1:32" ht="15">
      <c r="A53" s="153">
        <f t="shared" si="1"/>
        <v>47</v>
      </c>
      <c r="B53" s="91"/>
      <c r="C53" s="92"/>
      <c r="D53" s="179"/>
      <c r="E53" s="136" t="str">
        <f t="shared" si="0"/>
        <v>REVISAR CÉDULA</v>
      </c>
      <c r="F53" s="185"/>
      <c r="G53" s="185"/>
      <c r="H53" s="186"/>
      <c r="I53" s="98"/>
      <c r="J53" s="97"/>
      <c r="K53" s="93"/>
      <c r="L53" s="287" t="str">
        <f>_xlfn.IFERROR(VLOOKUP(CONCATENATE(I53,J53,K53),'Codigos Provincias'!$G$1:$H$1250,2,0),"CORREGIR")</f>
        <v>CORREGIR</v>
      </c>
      <c r="M53" s="94"/>
      <c r="N53" s="91"/>
      <c r="O53" s="90"/>
      <c r="P53" s="90"/>
      <c r="Q53" s="200"/>
      <c r="R53" s="291"/>
      <c r="S53" s="291"/>
      <c r="T53" s="291"/>
      <c r="U53" s="201"/>
      <c r="V53" s="96"/>
      <c r="W53" s="202"/>
      <c r="X53" s="203"/>
      <c r="Y53" s="96"/>
      <c r="Z53" s="204"/>
      <c r="AA53" s="205"/>
      <c r="AB53" s="204"/>
      <c r="AC53" s="99"/>
      <c r="AD53" s="99"/>
      <c r="AE53" s="204"/>
      <c r="AF53" s="206"/>
    </row>
    <row r="54" spans="1:32" ht="15">
      <c r="A54" s="153">
        <f t="shared" si="1"/>
        <v>48</v>
      </c>
      <c r="B54" s="91"/>
      <c r="C54" s="92"/>
      <c r="D54" s="179"/>
      <c r="E54" s="136" t="str">
        <f t="shared" si="0"/>
        <v>REVISAR CÉDULA</v>
      </c>
      <c r="F54" s="185"/>
      <c r="G54" s="185"/>
      <c r="H54" s="186"/>
      <c r="I54" s="98"/>
      <c r="J54" s="97"/>
      <c r="K54" s="93"/>
      <c r="L54" s="287" t="str">
        <f>_xlfn.IFERROR(VLOOKUP(CONCATENATE(I54,J54,K54),'Codigos Provincias'!$G$1:$H$1250,2,0),"CORREGIR")</f>
        <v>CORREGIR</v>
      </c>
      <c r="M54" s="94"/>
      <c r="N54" s="91"/>
      <c r="O54" s="90"/>
      <c r="P54" s="90"/>
      <c r="Q54" s="200"/>
      <c r="R54" s="291"/>
      <c r="S54" s="291"/>
      <c r="T54" s="291"/>
      <c r="U54" s="201"/>
      <c r="V54" s="96"/>
      <c r="W54" s="202"/>
      <c r="X54" s="203"/>
      <c r="Y54" s="96"/>
      <c r="Z54" s="204"/>
      <c r="AA54" s="205"/>
      <c r="AB54" s="204"/>
      <c r="AC54" s="99"/>
      <c r="AD54" s="99"/>
      <c r="AE54" s="204"/>
      <c r="AF54" s="206"/>
    </row>
    <row r="55" spans="1:32" ht="15">
      <c r="A55" s="153">
        <f t="shared" si="1"/>
        <v>49</v>
      </c>
      <c r="B55" s="91"/>
      <c r="C55" s="92"/>
      <c r="D55" s="179"/>
      <c r="E55" s="136" t="str">
        <f t="shared" si="0"/>
        <v>REVISAR CÉDULA</v>
      </c>
      <c r="F55" s="185"/>
      <c r="G55" s="185"/>
      <c r="H55" s="186"/>
      <c r="I55" s="98"/>
      <c r="J55" s="97"/>
      <c r="K55" s="93"/>
      <c r="L55" s="287" t="str">
        <f>_xlfn.IFERROR(VLOOKUP(CONCATENATE(I55,J55,K55),'Codigos Provincias'!$G$1:$H$1250,2,0),"CORREGIR")</f>
        <v>CORREGIR</v>
      </c>
      <c r="M55" s="94"/>
      <c r="N55" s="91"/>
      <c r="O55" s="90"/>
      <c r="P55" s="90"/>
      <c r="Q55" s="200"/>
      <c r="R55" s="291"/>
      <c r="S55" s="291"/>
      <c r="T55" s="291"/>
      <c r="U55" s="201"/>
      <c r="V55" s="96"/>
      <c r="W55" s="202"/>
      <c r="X55" s="203"/>
      <c r="Y55" s="96"/>
      <c r="Z55" s="204"/>
      <c r="AA55" s="205"/>
      <c r="AB55" s="204"/>
      <c r="AC55" s="99"/>
      <c r="AD55" s="99"/>
      <c r="AE55" s="204"/>
      <c r="AF55" s="206"/>
    </row>
    <row r="56" spans="1:32" ht="15">
      <c r="A56" s="153">
        <f t="shared" si="1"/>
        <v>50</v>
      </c>
      <c r="B56" s="91"/>
      <c r="C56" s="92"/>
      <c r="D56" s="179"/>
      <c r="E56" s="136" t="str">
        <f t="shared" si="0"/>
        <v>REVISAR CÉDULA</v>
      </c>
      <c r="F56" s="185"/>
      <c r="G56" s="185"/>
      <c r="H56" s="186"/>
      <c r="I56" s="98"/>
      <c r="J56" s="97"/>
      <c r="K56" s="93"/>
      <c r="L56" s="287" t="str">
        <f>_xlfn.IFERROR(VLOOKUP(CONCATENATE(I56,J56,K56),'Codigos Provincias'!$G$1:$H$1250,2,0),"CORREGIR")</f>
        <v>CORREGIR</v>
      </c>
      <c r="M56" s="94"/>
      <c r="N56" s="91"/>
      <c r="O56" s="90"/>
      <c r="P56" s="90"/>
      <c r="Q56" s="200"/>
      <c r="R56" s="291"/>
      <c r="S56" s="291"/>
      <c r="T56" s="291"/>
      <c r="U56" s="201"/>
      <c r="V56" s="96"/>
      <c r="W56" s="202"/>
      <c r="X56" s="203"/>
      <c r="Y56" s="96"/>
      <c r="Z56" s="204"/>
      <c r="AA56" s="205"/>
      <c r="AB56" s="204"/>
      <c r="AC56" s="99"/>
      <c r="AD56" s="99"/>
      <c r="AE56" s="204"/>
      <c r="AF56" s="206"/>
    </row>
    <row r="57" spans="1:32" ht="15">
      <c r="A57" s="153">
        <f t="shared" si="1"/>
        <v>51</v>
      </c>
      <c r="B57" s="91"/>
      <c r="C57" s="92"/>
      <c r="D57" s="179"/>
      <c r="E57" s="136" t="str">
        <f t="shared" si="0"/>
        <v>REVISAR CÉDULA</v>
      </c>
      <c r="F57" s="185"/>
      <c r="G57" s="185"/>
      <c r="H57" s="186"/>
      <c r="I57" s="98"/>
      <c r="J57" s="97"/>
      <c r="K57" s="93"/>
      <c r="L57" s="287" t="str">
        <f>_xlfn.IFERROR(VLOOKUP(CONCATENATE(I57,J57,K57),'Codigos Provincias'!$G$1:$H$1250,2,0),"CORREGIR")</f>
        <v>CORREGIR</v>
      </c>
      <c r="M57" s="94"/>
      <c r="N57" s="91"/>
      <c r="O57" s="90"/>
      <c r="P57" s="90"/>
      <c r="Q57" s="200"/>
      <c r="R57" s="291"/>
      <c r="S57" s="291"/>
      <c r="T57" s="291"/>
      <c r="U57" s="201"/>
      <c r="V57" s="96"/>
      <c r="W57" s="202"/>
      <c r="X57" s="203"/>
      <c r="Y57" s="96"/>
      <c r="Z57" s="204"/>
      <c r="AA57" s="205"/>
      <c r="AB57" s="204"/>
      <c r="AC57" s="99"/>
      <c r="AD57" s="99"/>
      <c r="AE57" s="204"/>
      <c r="AF57" s="206"/>
    </row>
    <row r="58" spans="1:32" ht="15">
      <c r="A58" s="153">
        <f t="shared" si="1"/>
        <v>52</v>
      </c>
      <c r="B58" s="91"/>
      <c r="C58" s="92"/>
      <c r="D58" s="179"/>
      <c r="E58" s="136" t="str">
        <f t="shared" si="0"/>
        <v>REVISAR CÉDULA</v>
      </c>
      <c r="F58" s="185"/>
      <c r="G58" s="185"/>
      <c r="H58" s="186"/>
      <c r="I58" s="98"/>
      <c r="J58" s="97"/>
      <c r="K58" s="93"/>
      <c r="L58" s="287" t="str">
        <f>_xlfn.IFERROR(VLOOKUP(CONCATENATE(I58,J58,K58),'Codigos Provincias'!$G$1:$H$1250,2,0),"CORREGIR")</f>
        <v>CORREGIR</v>
      </c>
      <c r="M58" s="94"/>
      <c r="N58" s="91"/>
      <c r="O58" s="90"/>
      <c r="P58" s="90"/>
      <c r="Q58" s="200"/>
      <c r="R58" s="291"/>
      <c r="S58" s="291"/>
      <c r="T58" s="291"/>
      <c r="U58" s="201"/>
      <c r="V58" s="96"/>
      <c r="W58" s="202"/>
      <c r="X58" s="203"/>
      <c r="Y58" s="96"/>
      <c r="Z58" s="204"/>
      <c r="AA58" s="205"/>
      <c r="AB58" s="204"/>
      <c r="AC58" s="99"/>
      <c r="AD58" s="99"/>
      <c r="AE58" s="204"/>
      <c r="AF58" s="206"/>
    </row>
    <row r="59" spans="1:32" ht="15">
      <c r="A59" s="153">
        <f t="shared" si="1"/>
        <v>53</v>
      </c>
      <c r="B59" s="91"/>
      <c r="C59" s="92"/>
      <c r="D59" s="179"/>
      <c r="E59" s="136" t="str">
        <f t="shared" si="0"/>
        <v>REVISAR CÉDULA</v>
      </c>
      <c r="F59" s="185"/>
      <c r="G59" s="185"/>
      <c r="H59" s="186"/>
      <c r="I59" s="98"/>
      <c r="J59" s="97"/>
      <c r="K59" s="93"/>
      <c r="L59" s="287" t="str">
        <f>_xlfn.IFERROR(VLOOKUP(CONCATENATE(I59,J59,K59),'Codigos Provincias'!$G$1:$H$1250,2,0),"CORREGIR")</f>
        <v>CORREGIR</v>
      </c>
      <c r="M59" s="94"/>
      <c r="N59" s="91"/>
      <c r="O59" s="90"/>
      <c r="P59" s="90"/>
      <c r="Q59" s="200"/>
      <c r="R59" s="291"/>
      <c r="S59" s="291"/>
      <c r="T59" s="291"/>
      <c r="U59" s="201"/>
      <c r="V59" s="96"/>
      <c r="W59" s="202"/>
      <c r="X59" s="203"/>
      <c r="Y59" s="96"/>
      <c r="Z59" s="204"/>
      <c r="AA59" s="205"/>
      <c r="AB59" s="204"/>
      <c r="AC59" s="99"/>
      <c r="AD59" s="99"/>
      <c r="AE59" s="204"/>
      <c r="AF59" s="206"/>
    </row>
    <row r="60" spans="1:32" ht="15">
      <c r="A60" s="153">
        <f t="shared" si="1"/>
        <v>54</v>
      </c>
      <c r="B60" s="91"/>
      <c r="C60" s="92"/>
      <c r="D60" s="179"/>
      <c r="E60" s="136" t="str">
        <f t="shared" si="0"/>
        <v>REVISAR CÉDULA</v>
      </c>
      <c r="F60" s="185"/>
      <c r="G60" s="185"/>
      <c r="H60" s="186"/>
      <c r="I60" s="98"/>
      <c r="J60" s="97"/>
      <c r="K60" s="93"/>
      <c r="L60" s="287" t="str">
        <f>_xlfn.IFERROR(VLOOKUP(CONCATENATE(I60,J60,K60),'Codigos Provincias'!$G$1:$H$1250,2,0),"CORREGIR")</f>
        <v>CORREGIR</v>
      </c>
      <c r="M60" s="94"/>
      <c r="N60" s="91"/>
      <c r="O60" s="90"/>
      <c r="P60" s="90"/>
      <c r="Q60" s="200"/>
      <c r="R60" s="291"/>
      <c r="S60" s="291"/>
      <c r="T60" s="291"/>
      <c r="U60" s="201"/>
      <c r="V60" s="96"/>
      <c r="W60" s="202"/>
      <c r="X60" s="203"/>
      <c r="Y60" s="96"/>
      <c r="Z60" s="204"/>
      <c r="AA60" s="205"/>
      <c r="AB60" s="204"/>
      <c r="AC60" s="99"/>
      <c r="AD60" s="99"/>
      <c r="AE60" s="204"/>
      <c r="AF60" s="206"/>
    </row>
    <row r="61" spans="1:32" ht="15">
      <c r="A61" s="153">
        <f t="shared" si="1"/>
        <v>55</v>
      </c>
      <c r="B61" s="91"/>
      <c r="C61" s="92"/>
      <c r="D61" s="179"/>
      <c r="E61" s="136" t="str">
        <f t="shared" si="0"/>
        <v>REVISAR CÉDULA</v>
      </c>
      <c r="F61" s="185"/>
      <c r="G61" s="185"/>
      <c r="H61" s="186"/>
      <c r="I61" s="98"/>
      <c r="J61" s="97"/>
      <c r="K61" s="93"/>
      <c r="L61" s="287" t="str">
        <f>_xlfn.IFERROR(VLOOKUP(CONCATENATE(I61,J61,K61),'Codigos Provincias'!$G$1:$H$1250,2,0),"CORREGIR")</f>
        <v>CORREGIR</v>
      </c>
      <c r="M61" s="94"/>
      <c r="N61" s="91"/>
      <c r="O61" s="90"/>
      <c r="P61" s="90"/>
      <c r="Q61" s="200"/>
      <c r="R61" s="291"/>
      <c r="S61" s="291"/>
      <c r="T61" s="291"/>
      <c r="U61" s="201"/>
      <c r="V61" s="96"/>
      <c r="W61" s="202"/>
      <c r="X61" s="203"/>
      <c r="Y61" s="96"/>
      <c r="Z61" s="204"/>
      <c r="AA61" s="205"/>
      <c r="AB61" s="204"/>
      <c r="AC61" s="99"/>
      <c r="AD61" s="99"/>
      <c r="AE61" s="204"/>
      <c r="AF61" s="206"/>
    </row>
    <row r="62" spans="1:32" ht="15">
      <c r="A62" s="153">
        <f t="shared" si="1"/>
        <v>56</v>
      </c>
      <c r="B62" s="91"/>
      <c r="C62" s="92"/>
      <c r="D62" s="179"/>
      <c r="E62" s="136" t="str">
        <f t="shared" si="0"/>
        <v>REVISAR CÉDULA</v>
      </c>
      <c r="F62" s="185"/>
      <c r="G62" s="185"/>
      <c r="H62" s="186"/>
      <c r="I62" s="98"/>
      <c r="J62" s="97"/>
      <c r="K62" s="93"/>
      <c r="L62" s="287" t="str">
        <f>_xlfn.IFERROR(VLOOKUP(CONCATENATE(I62,J62,K62),'Codigos Provincias'!$G$1:$H$1250,2,0),"CORREGIR")</f>
        <v>CORREGIR</v>
      </c>
      <c r="M62" s="94"/>
      <c r="N62" s="91"/>
      <c r="O62" s="90"/>
      <c r="P62" s="90"/>
      <c r="Q62" s="200"/>
      <c r="R62" s="291"/>
      <c r="S62" s="291"/>
      <c r="T62" s="291"/>
      <c r="U62" s="201"/>
      <c r="V62" s="96"/>
      <c r="W62" s="202"/>
      <c r="X62" s="203"/>
      <c r="Y62" s="96"/>
      <c r="Z62" s="204"/>
      <c r="AA62" s="205"/>
      <c r="AB62" s="204"/>
      <c r="AC62" s="99"/>
      <c r="AD62" s="99"/>
      <c r="AE62" s="204"/>
      <c r="AF62" s="206"/>
    </row>
    <row r="63" spans="1:32" ht="15">
      <c r="A63" s="153">
        <f t="shared" si="1"/>
        <v>57</v>
      </c>
      <c r="B63" s="91"/>
      <c r="C63" s="92"/>
      <c r="D63" s="179"/>
      <c r="E63" s="136" t="str">
        <f t="shared" si="0"/>
        <v>REVISAR CÉDULA</v>
      </c>
      <c r="F63" s="185"/>
      <c r="G63" s="185"/>
      <c r="H63" s="186"/>
      <c r="I63" s="98"/>
      <c r="J63" s="97"/>
      <c r="K63" s="93"/>
      <c r="L63" s="287" t="str">
        <f>_xlfn.IFERROR(VLOOKUP(CONCATENATE(I63,J63,K63),'Codigos Provincias'!$G$1:$H$1250,2,0),"CORREGIR")</f>
        <v>CORREGIR</v>
      </c>
      <c r="M63" s="94"/>
      <c r="N63" s="91"/>
      <c r="O63" s="90"/>
      <c r="P63" s="90"/>
      <c r="Q63" s="200"/>
      <c r="R63" s="291"/>
      <c r="S63" s="291"/>
      <c r="T63" s="291"/>
      <c r="U63" s="201"/>
      <c r="V63" s="96"/>
      <c r="W63" s="202"/>
      <c r="X63" s="203"/>
      <c r="Y63" s="96"/>
      <c r="Z63" s="204"/>
      <c r="AA63" s="205"/>
      <c r="AB63" s="204"/>
      <c r="AC63" s="99"/>
      <c r="AD63" s="99"/>
      <c r="AE63" s="204"/>
      <c r="AF63" s="206"/>
    </row>
    <row r="64" spans="1:32" ht="15">
      <c r="A64" s="153">
        <f t="shared" si="1"/>
        <v>58</v>
      </c>
      <c r="B64" s="91"/>
      <c r="C64" s="92"/>
      <c r="D64" s="179"/>
      <c r="E64" s="136" t="str">
        <f t="shared" si="0"/>
        <v>REVISAR CÉDULA</v>
      </c>
      <c r="F64" s="185"/>
      <c r="G64" s="185"/>
      <c r="H64" s="186"/>
      <c r="I64" s="98"/>
      <c r="J64" s="97"/>
      <c r="K64" s="93"/>
      <c r="L64" s="287" t="str">
        <f>_xlfn.IFERROR(VLOOKUP(CONCATENATE(I64,J64,K64),'Codigos Provincias'!$G$1:$H$1250,2,0),"CORREGIR")</f>
        <v>CORREGIR</v>
      </c>
      <c r="M64" s="94"/>
      <c r="N64" s="91"/>
      <c r="O64" s="90"/>
      <c r="P64" s="90"/>
      <c r="Q64" s="200"/>
      <c r="R64" s="291"/>
      <c r="S64" s="291"/>
      <c r="T64" s="291"/>
      <c r="U64" s="201"/>
      <c r="V64" s="96"/>
      <c r="W64" s="202"/>
      <c r="X64" s="203"/>
      <c r="Y64" s="96"/>
      <c r="Z64" s="204"/>
      <c r="AA64" s="205"/>
      <c r="AB64" s="204"/>
      <c r="AC64" s="99"/>
      <c r="AD64" s="99"/>
      <c r="AE64" s="204"/>
      <c r="AF64" s="206"/>
    </row>
    <row r="65" spans="1:32" ht="15">
      <c r="A65" s="153">
        <f t="shared" si="1"/>
        <v>59</v>
      </c>
      <c r="B65" s="91"/>
      <c r="C65" s="92"/>
      <c r="D65" s="179"/>
      <c r="E65" s="136" t="str">
        <f t="shared" si="0"/>
        <v>REVISAR CÉDULA</v>
      </c>
      <c r="F65" s="185"/>
      <c r="G65" s="185"/>
      <c r="H65" s="186"/>
      <c r="I65" s="98"/>
      <c r="J65" s="97"/>
      <c r="K65" s="93"/>
      <c r="L65" s="287" t="str">
        <f>_xlfn.IFERROR(VLOOKUP(CONCATENATE(I65,J65,K65),'Codigos Provincias'!$G$1:$H$1250,2,0),"CORREGIR")</f>
        <v>CORREGIR</v>
      </c>
      <c r="M65" s="94"/>
      <c r="N65" s="91"/>
      <c r="O65" s="90"/>
      <c r="P65" s="90"/>
      <c r="Q65" s="200"/>
      <c r="R65" s="291"/>
      <c r="S65" s="291"/>
      <c r="T65" s="291"/>
      <c r="U65" s="201"/>
      <c r="V65" s="96"/>
      <c r="W65" s="202"/>
      <c r="X65" s="203"/>
      <c r="Y65" s="96"/>
      <c r="Z65" s="204"/>
      <c r="AA65" s="205"/>
      <c r="AB65" s="204"/>
      <c r="AC65" s="99"/>
      <c r="AD65" s="99"/>
      <c r="AE65" s="204"/>
      <c r="AF65" s="206"/>
    </row>
    <row r="66" spans="1:32" ht="15">
      <c r="A66" s="153">
        <f t="shared" si="1"/>
        <v>60</v>
      </c>
      <c r="B66" s="91"/>
      <c r="C66" s="92"/>
      <c r="D66" s="179"/>
      <c r="E66" s="136" t="str">
        <f t="shared" si="0"/>
        <v>REVISAR CÉDULA</v>
      </c>
      <c r="F66" s="185"/>
      <c r="G66" s="185"/>
      <c r="H66" s="186"/>
      <c r="I66" s="98"/>
      <c r="J66" s="97"/>
      <c r="K66" s="93"/>
      <c r="L66" s="287" t="str">
        <f>_xlfn.IFERROR(VLOOKUP(CONCATENATE(I66,J66,K66),'Codigos Provincias'!$G$1:$H$1250,2,0),"CORREGIR")</f>
        <v>CORREGIR</v>
      </c>
      <c r="M66" s="94"/>
      <c r="N66" s="91"/>
      <c r="O66" s="90"/>
      <c r="P66" s="90"/>
      <c r="Q66" s="200"/>
      <c r="R66" s="291"/>
      <c r="S66" s="291"/>
      <c r="T66" s="291"/>
      <c r="U66" s="201"/>
      <c r="V66" s="96"/>
      <c r="W66" s="202"/>
      <c r="X66" s="203"/>
      <c r="Y66" s="96"/>
      <c r="Z66" s="204"/>
      <c r="AA66" s="205"/>
      <c r="AB66" s="204"/>
      <c r="AC66" s="99"/>
      <c r="AD66" s="99"/>
      <c r="AE66" s="204"/>
      <c r="AF66" s="206"/>
    </row>
    <row r="67" spans="1:32" ht="15">
      <c r="A67" s="153">
        <f t="shared" si="1"/>
        <v>61</v>
      </c>
      <c r="B67" s="91"/>
      <c r="C67" s="92"/>
      <c r="D67" s="179"/>
      <c r="E67" s="136" t="str">
        <f t="shared" si="0"/>
        <v>REVISAR CÉDULA</v>
      </c>
      <c r="F67" s="185"/>
      <c r="G67" s="185"/>
      <c r="H67" s="186"/>
      <c r="I67" s="98"/>
      <c r="J67" s="97"/>
      <c r="K67" s="93"/>
      <c r="L67" s="287" t="str">
        <f>_xlfn.IFERROR(VLOOKUP(CONCATENATE(I67,J67,K67),'Codigos Provincias'!$G$1:$H$1250,2,0),"CORREGIR")</f>
        <v>CORREGIR</v>
      </c>
      <c r="M67" s="94"/>
      <c r="N67" s="91"/>
      <c r="O67" s="90"/>
      <c r="P67" s="90"/>
      <c r="Q67" s="200"/>
      <c r="R67" s="291"/>
      <c r="S67" s="291"/>
      <c r="T67" s="291"/>
      <c r="U67" s="201"/>
      <c r="V67" s="96"/>
      <c r="W67" s="202"/>
      <c r="X67" s="203"/>
      <c r="Y67" s="96"/>
      <c r="Z67" s="204"/>
      <c r="AA67" s="205"/>
      <c r="AB67" s="204"/>
      <c r="AC67" s="99"/>
      <c r="AD67" s="99"/>
      <c r="AE67" s="204"/>
      <c r="AF67" s="206"/>
    </row>
    <row r="68" spans="1:32" ht="15">
      <c r="A68" s="153">
        <f t="shared" si="1"/>
        <v>62</v>
      </c>
      <c r="B68" s="91"/>
      <c r="C68" s="92"/>
      <c r="D68" s="179"/>
      <c r="E68" s="136" t="str">
        <f t="shared" si="0"/>
        <v>REVISAR CÉDULA</v>
      </c>
      <c r="F68" s="185"/>
      <c r="G68" s="185"/>
      <c r="H68" s="186"/>
      <c r="I68" s="98"/>
      <c r="J68" s="97"/>
      <c r="K68" s="93"/>
      <c r="L68" s="287" t="str">
        <f>_xlfn.IFERROR(VLOOKUP(CONCATENATE(I68,J68,K68),'Codigos Provincias'!$G$1:$H$1250,2,0),"CORREGIR")</f>
        <v>CORREGIR</v>
      </c>
      <c r="M68" s="94"/>
      <c r="N68" s="91"/>
      <c r="O68" s="90"/>
      <c r="P68" s="90"/>
      <c r="Q68" s="200"/>
      <c r="R68" s="291"/>
      <c r="S68" s="291"/>
      <c r="T68" s="291"/>
      <c r="U68" s="201"/>
      <c r="V68" s="96"/>
      <c r="W68" s="202"/>
      <c r="X68" s="203"/>
      <c r="Y68" s="96"/>
      <c r="Z68" s="204"/>
      <c r="AA68" s="205"/>
      <c r="AB68" s="204"/>
      <c r="AC68" s="99"/>
      <c r="AD68" s="99"/>
      <c r="AE68" s="204"/>
      <c r="AF68" s="206"/>
    </row>
    <row r="69" spans="1:32" ht="15">
      <c r="A69" s="153">
        <f t="shared" si="1"/>
        <v>63</v>
      </c>
      <c r="B69" s="91"/>
      <c r="C69" s="92"/>
      <c r="D69" s="179"/>
      <c r="E69" s="136" t="str">
        <f t="shared" si="0"/>
        <v>REVISAR CÉDULA</v>
      </c>
      <c r="F69" s="185"/>
      <c r="G69" s="185"/>
      <c r="H69" s="186"/>
      <c r="I69" s="98"/>
      <c r="J69" s="97"/>
      <c r="K69" s="93"/>
      <c r="L69" s="287" t="str">
        <f>_xlfn.IFERROR(VLOOKUP(CONCATENATE(I69,J69,K69),'Codigos Provincias'!$G$1:$H$1250,2,0),"CORREGIR")</f>
        <v>CORREGIR</v>
      </c>
      <c r="M69" s="94"/>
      <c r="N69" s="91"/>
      <c r="O69" s="90"/>
      <c r="P69" s="90"/>
      <c r="Q69" s="200"/>
      <c r="R69" s="291"/>
      <c r="S69" s="291"/>
      <c r="T69" s="291"/>
      <c r="U69" s="201"/>
      <c r="V69" s="96"/>
      <c r="W69" s="202"/>
      <c r="X69" s="203"/>
      <c r="Y69" s="96"/>
      <c r="Z69" s="204"/>
      <c r="AA69" s="205"/>
      <c r="AB69" s="204"/>
      <c r="AC69" s="99"/>
      <c r="AD69" s="99"/>
      <c r="AE69" s="204"/>
      <c r="AF69" s="206"/>
    </row>
    <row r="70" spans="1:32" ht="15">
      <c r="A70" s="153">
        <f t="shared" si="1"/>
        <v>64</v>
      </c>
      <c r="B70" s="91"/>
      <c r="C70" s="92"/>
      <c r="D70" s="179"/>
      <c r="E70" s="136" t="str">
        <f t="shared" si="0"/>
        <v>REVISAR CÉDULA</v>
      </c>
      <c r="F70" s="185"/>
      <c r="G70" s="185"/>
      <c r="H70" s="186"/>
      <c r="I70" s="98"/>
      <c r="J70" s="97"/>
      <c r="K70" s="93"/>
      <c r="L70" s="287" t="str">
        <f>_xlfn.IFERROR(VLOOKUP(CONCATENATE(I70,J70,K70),'Codigos Provincias'!$G$1:$H$1250,2,0),"CORREGIR")</f>
        <v>CORREGIR</v>
      </c>
      <c r="M70" s="94"/>
      <c r="N70" s="91"/>
      <c r="O70" s="90"/>
      <c r="P70" s="90"/>
      <c r="Q70" s="200"/>
      <c r="R70" s="291"/>
      <c r="S70" s="291"/>
      <c r="T70" s="291"/>
      <c r="U70" s="201"/>
      <c r="V70" s="96"/>
      <c r="W70" s="202"/>
      <c r="X70" s="203"/>
      <c r="Y70" s="96"/>
      <c r="Z70" s="204"/>
      <c r="AA70" s="205"/>
      <c r="AB70" s="204"/>
      <c r="AC70" s="99"/>
      <c r="AD70" s="99"/>
      <c r="AE70" s="204"/>
      <c r="AF70" s="206"/>
    </row>
    <row r="71" spans="1:32" ht="15">
      <c r="A71" s="153">
        <f t="shared" si="1"/>
        <v>65</v>
      </c>
      <c r="B71" s="91"/>
      <c r="C71" s="92"/>
      <c r="D71" s="179"/>
      <c r="E71" s="136" t="str">
        <f t="shared" si="0"/>
        <v>REVISAR CÉDULA</v>
      </c>
      <c r="F71" s="185"/>
      <c r="G71" s="185"/>
      <c r="H71" s="186"/>
      <c r="I71" s="98"/>
      <c r="J71" s="97"/>
      <c r="K71" s="93"/>
      <c r="L71" s="287" t="str">
        <f>_xlfn.IFERROR(VLOOKUP(CONCATENATE(I71,J71,K71),'Codigos Provincias'!$G$1:$H$1250,2,0),"CORREGIR")</f>
        <v>CORREGIR</v>
      </c>
      <c r="M71" s="94"/>
      <c r="N71" s="91"/>
      <c r="O71" s="90"/>
      <c r="P71" s="90"/>
      <c r="Q71" s="200"/>
      <c r="R71" s="291"/>
      <c r="S71" s="291"/>
      <c r="T71" s="291"/>
      <c r="U71" s="201"/>
      <c r="V71" s="96"/>
      <c r="W71" s="202"/>
      <c r="X71" s="203"/>
      <c r="Y71" s="96"/>
      <c r="Z71" s="204"/>
      <c r="AA71" s="205"/>
      <c r="AB71" s="204"/>
      <c r="AC71" s="99"/>
      <c r="AD71" s="99"/>
      <c r="AE71" s="204"/>
      <c r="AF71" s="206"/>
    </row>
    <row r="72" spans="1:32" ht="15">
      <c r="A72" s="153">
        <f t="shared" si="1"/>
        <v>66</v>
      </c>
      <c r="B72" s="91"/>
      <c r="C72" s="92"/>
      <c r="D72" s="179"/>
      <c r="E72" s="136" t="str">
        <f aca="true" t="shared" si="2" ref="E72:E135">IF(LEN(D72)=10,"EC",IF(LEN(D72)=8,"REFUGIADO","REVISAR CÉDULA"))</f>
        <v>REVISAR CÉDULA</v>
      </c>
      <c r="F72" s="185"/>
      <c r="G72" s="185"/>
      <c r="H72" s="186"/>
      <c r="I72" s="98"/>
      <c r="J72" s="97"/>
      <c r="K72" s="93"/>
      <c r="L72" s="287" t="str">
        <f>_xlfn.IFERROR(VLOOKUP(CONCATENATE(I72,J72,K72),'Codigos Provincias'!$G$1:$H$1250,2,0),"CORREGIR")</f>
        <v>CORREGIR</v>
      </c>
      <c r="M72" s="94"/>
      <c r="N72" s="91"/>
      <c r="O72" s="90"/>
      <c r="P72" s="90"/>
      <c r="Q72" s="200"/>
      <c r="R72" s="291"/>
      <c r="S72" s="291"/>
      <c r="T72" s="291"/>
      <c r="U72" s="201"/>
      <c r="V72" s="96"/>
      <c r="W72" s="202"/>
      <c r="X72" s="203"/>
      <c r="Y72" s="96"/>
      <c r="Z72" s="204"/>
      <c r="AA72" s="205"/>
      <c r="AB72" s="204"/>
      <c r="AC72" s="99"/>
      <c r="AD72" s="99"/>
      <c r="AE72" s="204"/>
      <c r="AF72" s="206"/>
    </row>
    <row r="73" spans="1:32" ht="15">
      <c r="A73" s="153">
        <f aca="true" t="shared" si="3" ref="A73:A136">A72+1</f>
        <v>67</v>
      </c>
      <c r="B73" s="91"/>
      <c r="C73" s="92"/>
      <c r="D73" s="179"/>
      <c r="E73" s="136" t="str">
        <f t="shared" si="2"/>
        <v>REVISAR CÉDULA</v>
      </c>
      <c r="F73" s="185"/>
      <c r="G73" s="185"/>
      <c r="H73" s="186"/>
      <c r="I73" s="98"/>
      <c r="J73" s="97"/>
      <c r="K73" s="93"/>
      <c r="L73" s="287" t="str">
        <f>_xlfn.IFERROR(VLOOKUP(CONCATENATE(I73,J73,K73),'Codigos Provincias'!$G$1:$H$1250,2,0),"CORREGIR")</f>
        <v>CORREGIR</v>
      </c>
      <c r="M73" s="94"/>
      <c r="N73" s="91"/>
      <c r="O73" s="90"/>
      <c r="P73" s="90"/>
      <c r="Q73" s="200"/>
      <c r="R73" s="291"/>
      <c r="S73" s="291"/>
      <c r="T73" s="291"/>
      <c r="U73" s="201"/>
      <c r="V73" s="96"/>
      <c r="W73" s="202"/>
      <c r="X73" s="203"/>
      <c r="Y73" s="96"/>
      <c r="Z73" s="204"/>
      <c r="AA73" s="205"/>
      <c r="AB73" s="204"/>
      <c r="AC73" s="99"/>
      <c r="AD73" s="99"/>
      <c r="AE73" s="204"/>
      <c r="AF73" s="206"/>
    </row>
    <row r="74" spans="1:32" ht="15">
      <c r="A74" s="153">
        <f t="shared" si="3"/>
        <v>68</v>
      </c>
      <c r="B74" s="91"/>
      <c r="C74" s="92"/>
      <c r="D74" s="179"/>
      <c r="E74" s="136" t="str">
        <f t="shared" si="2"/>
        <v>REVISAR CÉDULA</v>
      </c>
      <c r="F74" s="185"/>
      <c r="G74" s="185"/>
      <c r="H74" s="186"/>
      <c r="I74" s="98"/>
      <c r="J74" s="97"/>
      <c r="K74" s="93"/>
      <c r="L74" s="287" t="str">
        <f>_xlfn.IFERROR(VLOOKUP(CONCATENATE(I74,J74,K74),'Codigos Provincias'!$G$1:$H$1250,2,0),"CORREGIR")</f>
        <v>CORREGIR</v>
      </c>
      <c r="M74" s="94"/>
      <c r="N74" s="91"/>
      <c r="O74" s="90"/>
      <c r="P74" s="90"/>
      <c r="Q74" s="200"/>
      <c r="R74" s="291"/>
      <c r="S74" s="291"/>
      <c r="T74" s="291"/>
      <c r="U74" s="201"/>
      <c r="V74" s="96"/>
      <c r="W74" s="202"/>
      <c r="X74" s="203"/>
      <c r="Y74" s="96"/>
      <c r="Z74" s="204"/>
      <c r="AA74" s="205"/>
      <c r="AB74" s="204"/>
      <c r="AC74" s="99"/>
      <c r="AD74" s="99"/>
      <c r="AE74" s="204"/>
      <c r="AF74" s="206"/>
    </row>
    <row r="75" spans="1:32" ht="15">
      <c r="A75" s="153">
        <f t="shared" si="3"/>
        <v>69</v>
      </c>
      <c r="B75" s="91"/>
      <c r="C75" s="92"/>
      <c r="D75" s="179"/>
      <c r="E75" s="136" t="str">
        <f t="shared" si="2"/>
        <v>REVISAR CÉDULA</v>
      </c>
      <c r="F75" s="185"/>
      <c r="G75" s="185"/>
      <c r="H75" s="186"/>
      <c r="I75" s="98"/>
      <c r="J75" s="97"/>
      <c r="K75" s="93"/>
      <c r="L75" s="287" t="str">
        <f>_xlfn.IFERROR(VLOOKUP(CONCATENATE(I75,J75,K75),'Codigos Provincias'!$G$1:$H$1250,2,0),"CORREGIR")</f>
        <v>CORREGIR</v>
      </c>
      <c r="M75" s="94"/>
      <c r="N75" s="91"/>
      <c r="O75" s="90"/>
      <c r="P75" s="90"/>
      <c r="Q75" s="200"/>
      <c r="R75" s="291"/>
      <c r="S75" s="291"/>
      <c r="T75" s="291"/>
      <c r="U75" s="201"/>
      <c r="V75" s="96"/>
      <c r="W75" s="202"/>
      <c r="X75" s="203"/>
      <c r="Y75" s="96"/>
      <c r="Z75" s="204"/>
      <c r="AA75" s="205"/>
      <c r="AB75" s="204"/>
      <c r="AC75" s="99"/>
      <c r="AD75" s="99"/>
      <c r="AE75" s="204"/>
      <c r="AF75" s="206"/>
    </row>
    <row r="76" spans="1:32" ht="15">
      <c r="A76" s="153">
        <f t="shared" si="3"/>
        <v>70</v>
      </c>
      <c r="B76" s="91"/>
      <c r="C76" s="92"/>
      <c r="D76" s="179"/>
      <c r="E76" s="136" t="str">
        <f t="shared" si="2"/>
        <v>REVISAR CÉDULA</v>
      </c>
      <c r="F76" s="185"/>
      <c r="G76" s="185"/>
      <c r="H76" s="186"/>
      <c r="I76" s="98"/>
      <c r="J76" s="97"/>
      <c r="K76" s="93"/>
      <c r="L76" s="287" t="str">
        <f>_xlfn.IFERROR(VLOOKUP(CONCATENATE(I76,J76,K76),'Codigos Provincias'!$G$1:$H$1250,2,0),"CORREGIR")</f>
        <v>CORREGIR</v>
      </c>
      <c r="M76" s="94"/>
      <c r="N76" s="91"/>
      <c r="O76" s="90"/>
      <c r="P76" s="90"/>
      <c r="Q76" s="200"/>
      <c r="R76" s="291"/>
      <c r="S76" s="291"/>
      <c r="T76" s="291"/>
      <c r="U76" s="201"/>
      <c r="V76" s="96"/>
      <c r="W76" s="202"/>
      <c r="X76" s="203"/>
      <c r="Y76" s="96"/>
      <c r="Z76" s="204"/>
      <c r="AA76" s="205"/>
      <c r="AB76" s="204"/>
      <c r="AC76" s="99"/>
      <c r="AD76" s="99"/>
      <c r="AE76" s="204"/>
      <c r="AF76" s="206"/>
    </row>
    <row r="77" spans="1:32" ht="15">
      <c r="A77" s="153">
        <f t="shared" si="3"/>
        <v>71</v>
      </c>
      <c r="B77" s="91"/>
      <c r="C77" s="92"/>
      <c r="D77" s="179"/>
      <c r="E77" s="136" t="str">
        <f t="shared" si="2"/>
        <v>REVISAR CÉDULA</v>
      </c>
      <c r="F77" s="185"/>
      <c r="G77" s="185"/>
      <c r="H77" s="186"/>
      <c r="I77" s="98"/>
      <c r="J77" s="97"/>
      <c r="K77" s="93"/>
      <c r="L77" s="287" t="str">
        <f>_xlfn.IFERROR(VLOOKUP(CONCATENATE(I77,J77,K77),'Codigos Provincias'!$G$1:$H$1250,2,0),"CORREGIR")</f>
        <v>CORREGIR</v>
      </c>
      <c r="M77" s="94"/>
      <c r="N77" s="91"/>
      <c r="O77" s="90"/>
      <c r="P77" s="90"/>
      <c r="Q77" s="200"/>
      <c r="R77" s="291"/>
      <c r="S77" s="291"/>
      <c r="T77" s="291"/>
      <c r="U77" s="201"/>
      <c r="V77" s="96"/>
      <c r="W77" s="202"/>
      <c r="X77" s="203"/>
      <c r="Y77" s="96"/>
      <c r="Z77" s="204"/>
      <c r="AA77" s="205"/>
      <c r="AB77" s="204"/>
      <c r="AC77" s="99"/>
      <c r="AD77" s="99"/>
      <c r="AE77" s="204"/>
      <c r="AF77" s="206"/>
    </row>
    <row r="78" spans="1:32" ht="15">
      <c r="A78" s="153">
        <f t="shared" si="3"/>
        <v>72</v>
      </c>
      <c r="B78" s="91"/>
      <c r="C78" s="92"/>
      <c r="D78" s="179"/>
      <c r="E78" s="136" t="str">
        <f t="shared" si="2"/>
        <v>REVISAR CÉDULA</v>
      </c>
      <c r="F78" s="185"/>
      <c r="G78" s="185"/>
      <c r="H78" s="186"/>
      <c r="I78" s="98"/>
      <c r="J78" s="97"/>
      <c r="K78" s="93"/>
      <c r="L78" s="287" t="str">
        <f>_xlfn.IFERROR(VLOOKUP(CONCATENATE(I78,J78,K78),'Codigos Provincias'!$G$1:$H$1250,2,0),"CORREGIR")</f>
        <v>CORREGIR</v>
      </c>
      <c r="M78" s="94"/>
      <c r="N78" s="91"/>
      <c r="O78" s="90"/>
      <c r="P78" s="90"/>
      <c r="Q78" s="200"/>
      <c r="R78" s="291"/>
      <c r="S78" s="291"/>
      <c r="T78" s="291"/>
      <c r="U78" s="201"/>
      <c r="V78" s="96"/>
      <c r="W78" s="202"/>
      <c r="X78" s="203"/>
      <c r="Y78" s="96"/>
      <c r="Z78" s="204"/>
      <c r="AA78" s="205"/>
      <c r="AB78" s="204"/>
      <c r="AC78" s="99"/>
      <c r="AD78" s="99"/>
      <c r="AE78" s="204"/>
      <c r="AF78" s="206"/>
    </row>
    <row r="79" spans="1:32" ht="15">
      <c r="A79" s="153">
        <f t="shared" si="3"/>
        <v>73</v>
      </c>
      <c r="B79" s="91"/>
      <c r="C79" s="92"/>
      <c r="D79" s="179"/>
      <c r="E79" s="136" t="str">
        <f t="shared" si="2"/>
        <v>REVISAR CÉDULA</v>
      </c>
      <c r="F79" s="185"/>
      <c r="G79" s="185"/>
      <c r="H79" s="186"/>
      <c r="I79" s="98"/>
      <c r="J79" s="97"/>
      <c r="K79" s="93"/>
      <c r="L79" s="287" t="str">
        <f>_xlfn.IFERROR(VLOOKUP(CONCATENATE(I79,J79,K79),'Codigos Provincias'!$G$1:$H$1250,2,0),"CORREGIR")</f>
        <v>CORREGIR</v>
      </c>
      <c r="M79" s="94"/>
      <c r="N79" s="91"/>
      <c r="O79" s="90"/>
      <c r="P79" s="90"/>
      <c r="Q79" s="200"/>
      <c r="R79" s="291"/>
      <c r="S79" s="291"/>
      <c r="T79" s="291"/>
      <c r="U79" s="201"/>
      <c r="V79" s="96"/>
      <c r="W79" s="202"/>
      <c r="X79" s="203"/>
      <c r="Y79" s="96"/>
      <c r="Z79" s="204"/>
      <c r="AA79" s="205"/>
      <c r="AB79" s="204"/>
      <c r="AC79" s="99"/>
      <c r="AD79" s="99"/>
      <c r="AE79" s="204"/>
      <c r="AF79" s="206"/>
    </row>
    <row r="80" spans="1:32" ht="15">
      <c r="A80" s="153">
        <f t="shared" si="3"/>
        <v>74</v>
      </c>
      <c r="B80" s="91"/>
      <c r="C80" s="92"/>
      <c r="D80" s="179"/>
      <c r="E80" s="136" t="str">
        <f t="shared" si="2"/>
        <v>REVISAR CÉDULA</v>
      </c>
      <c r="F80" s="185"/>
      <c r="G80" s="185"/>
      <c r="H80" s="186"/>
      <c r="I80" s="98"/>
      <c r="J80" s="97"/>
      <c r="K80" s="93"/>
      <c r="L80" s="287" t="str">
        <f>_xlfn.IFERROR(VLOOKUP(CONCATENATE(I80,J80,K80),'Codigos Provincias'!$G$1:$H$1250,2,0),"CORREGIR")</f>
        <v>CORREGIR</v>
      </c>
      <c r="M80" s="94"/>
      <c r="N80" s="91"/>
      <c r="O80" s="90"/>
      <c r="P80" s="90"/>
      <c r="Q80" s="200"/>
      <c r="R80" s="291"/>
      <c r="S80" s="291"/>
      <c r="T80" s="291"/>
      <c r="U80" s="201"/>
      <c r="V80" s="96"/>
      <c r="W80" s="202"/>
      <c r="X80" s="203"/>
      <c r="Y80" s="96"/>
      <c r="Z80" s="204"/>
      <c r="AA80" s="205"/>
      <c r="AB80" s="204"/>
      <c r="AC80" s="99"/>
      <c r="AD80" s="99"/>
      <c r="AE80" s="204"/>
      <c r="AF80" s="206"/>
    </row>
    <row r="81" spans="1:32" ht="15">
      <c r="A81" s="153">
        <f t="shared" si="3"/>
        <v>75</v>
      </c>
      <c r="B81" s="91"/>
      <c r="C81" s="92"/>
      <c r="D81" s="179"/>
      <c r="E81" s="136" t="str">
        <f t="shared" si="2"/>
        <v>REVISAR CÉDULA</v>
      </c>
      <c r="F81" s="185"/>
      <c r="G81" s="185"/>
      <c r="H81" s="186"/>
      <c r="I81" s="98"/>
      <c r="J81" s="97"/>
      <c r="K81" s="93"/>
      <c r="L81" s="287" t="str">
        <f>_xlfn.IFERROR(VLOOKUP(CONCATENATE(I81,J81,K81),'Codigos Provincias'!$G$1:$H$1250,2,0),"CORREGIR")</f>
        <v>CORREGIR</v>
      </c>
      <c r="M81" s="94"/>
      <c r="N81" s="91"/>
      <c r="O81" s="90"/>
      <c r="P81" s="90"/>
      <c r="Q81" s="200"/>
      <c r="R81" s="291"/>
      <c r="S81" s="291"/>
      <c r="T81" s="291"/>
      <c r="U81" s="201"/>
      <c r="V81" s="96"/>
      <c r="W81" s="202"/>
      <c r="X81" s="203"/>
      <c r="Y81" s="96"/>
      <c r="Z81" s="204"/>
      <c r="AA81" s="205"/>
      <c r="AB81" s="204"/>
      <c r="AC81" s="99"/>
      <c r="AD81" s="99"/>
      <c r="AE81" s="204"/>
      <c r="AF81" s="206"/>
    </row>
    <row r="82" spans="1:32" ht="15">
      <c r="A82" s="153">
        <f t="shared" si="3"/>
        <v>76</v>
      </c>
      <c r="B82" s="91"/>
      <c r="C82" s="92"/>
      <c r="D82" s="179"/>
      <c r="E82" s="136" t="str">
        <f t="shared" si="2"/>
        <v>REVISAR CÉDULA</v>
      </c>
      <c r="F82" s="185"/>
      <c r="G82" s="185"/>
      <c r="H82" s="186"/>
      <c r="I82" s="98"/>
      <c r="J82" s="97"/>
      <c r="K82" s="93"/>
      <c r="L82" s="287" t="str">
        <f>_xlfn.IFERROR(VLOOKUP(CONCATENATE(I82,J82,K82),'Codigos Provincias'!$G$1:$H$1250,2,0),"CORREGIR")</f>
        <v>CORREGIR</v>
      </c>
      <c r="M82" s="94"/>
      <c r="N82" s="91"/>
      <c r="O82" s="90"/>
      <c r="P82" s="90"/>
      <c r="Q82" s="200"/>
      <c r="R82" s="291"/>
      <c r="S82" s="291"/>
      <c r="T82" s="291"/>
      <c r="U82" s="201"/>
      <c r="V82" s="96"/>
      <c r="W82" s="202"/>
      <c r="X82" s="203"/>
      <c r="Y82" s="96"/>
      <c r="Z82" s="204"/>
      <c r="AA82" s="205"/>
      <c r="AB82" s="204"/>
      <c r="AC82" s="99"/>
      <c r="AD82" s="99"/>
      <c r="AE82" s="204"/>
      <c r="AF82" s="206"/>
    </row>
    <row r="83" spans="1:32" ht="15">
      <c r="A83" s="153">
        <f t="shared" si="3"/>
        <v>77</v>
      </c>
      <c r="B83" s="91"/>
      <c r="C83" s="92"/>
      <c r="D83" s="179"/>
      <c r="E83" s="136" t="str">
        <f t="shared" si="2"/>
        <v>REVISAR CÉDULA</v>
      </c>
      <c r="F83" s="185"/>
      <c r="G83" s="185"/>
      <c r="H83" s="186"/>
      <c r="I83" s="98"/>
      <c r="J83" s="97"/>
      <c r="K83" s="93"/>
      <c r="L83" s="287" t="str">
        <f>_xlfn.IFERROR(VLOOKUP(CONCATENATE(I83,J83,K83),'Codigos Provincias'!$G$1:$H$1250,2,0),"CORREGIR")</f>
        <v>CORREGIR</v>
      </c>
      <c r="M83" s="94"/>
      <c r="N83" s="91"/>
      <c r="O83" s="90"/>
      <c r="P83" s="90"/>
      <c r="Q83" s="200"/>
      <c r="R83" s="291"/>
      <c r="S83" s="291"/>
      <c r="T83" s="291"/>
      <c r="U83" s="201"/>
      <c r="V83" s="96"/>
      <c r="W83" s="202"/>
      <c r="X83" s="203"/>
      <c r="Y83" s="96"/>
      <c r="Z83" s="204"/>
      <c r="AA83" s="205"/>
      <c r="AB83" s="204"/>
      <c r="AC83" s="99"/>
      <c r="AD83" s="99"/>
      <c r="AE83" s="204"/>
      <c r="AF83" s="206"/>
    </row>
    <row r="84" spans="1:32" ht="15">
      <c r="A84" s="153">
        <f t="shared" si="3"/>
        <v>78</v>
      </c>
      <c r="B84" s="91"/>
      <c r="C84" s="92"/>
      <c r="D84" s="179"/>
      <c r="E84" s="136" t="str">
        <f t="shared" si="2"/>
        <v>REVISAR CÉDULA</v>
      </c>
      <c r="F84" s="185"/>
      <c r="G84" s="185"/>
      <c r="H84" s="186"/>
      <c r="I84" s="98"/>
      <c r="J84" s="97"/>
      <c r="K84" s="93"/>
      <c r="L84" s="287" t="str">
        <f>_xlfn.IFERROR(VLOOKUP(CONCATENATE(I84,J84,K84),'Codigos Provincias'!$G$1:$H$1250,2,0),"CORREGIR")</f>
        <v>CORREGIR</v>
      </c>
      <c r="M84" s="94"/>
      <c r="N84" s="91"/>
      <c r="O84" s="90"/>
      <c r="P84" s="90"/>
      <c r="Q84" s="200"/>
      <c r="R84" s="291"/>
      <c r="S84" s="291"/>
      <c r="T84" s="291"/>
      <c r="U84" s="201"/>
      <c r="V84" s="96"/>
      <c r="W84" s="202"/>
      <c r="X84" s="203"/>
      <c r="Y84" s="96"/>
      <c r="Z84" s="204"/>
      <c r="AA84" s="205"/>
      <c r="AB84" s="204"/>
      <c r="AC84" s="99"/>
      <c r="AD84" s="99"/>
      <c r="AE84" s="204"/>
      <c r="AF84" s="206"/>
    </row>
    <row r="85" spans="1:32" ht="15">
      <c r="A85" s="153">
        <f t="shared" si="3"/>
        <v>79</v>
      </c>
      <c r="B85" s="91"/>
      <c r="C85" s="92"/>
      <c r="D85" s="179"/>
      <c r="E85" s="136" t="str">
        <f t="shared" si="2"/>
        <v>REVISAR CÉDULA</v>
      </c>
      <c r="F85" s="185"/>
      <c r="G85" s="185"/>
      <c r="H85" s="186"/>
      <c r="I85" s="98"/>
      <c r="J85" s="97"/>
      <c r="K85" s="93"/>
      <c r="L85" s="287" t="str">
        <f>_xlfn.IFERROR(VLOOKUP(CONCATENATE(I85,J85,K85),'Codigos Provincias'!$G$1:$H$1250,2,0),"CORREGIR")</f>
        <v>CORREGIR</v>
      </c>
      <c r="M85" s="94"/>
      <c r="N85" s="91"/>
      <c r="O85" s="90"/>
      <c r="P85" s="90"/>
      <c r="Q85" s="200"/>
      <c r="R85" s="291"/>
      <c r="S85" s="291"/>
      <c r="T85" s="291"/>
      <c r="U85" s="201"/>
      <c r="V85" s="96"/>
      <c r="W85" s="202"/>
      <c r="X85" s="203"/>
      <c r="Y85" s="96"/>
      <c r="Z85" s="204"/>
      <c r="AA85" s="205"/>
      <c r="AB85" s="204"/>
      <c r="AC85" s="99"/>
      <c r="AD85" s="99"/>
      <c r="AE85" s="204"/>
      <c r="AF85" s="206"/>
    </row>
    <row r="86" spans="1:32" ht="15">
      <c r="A86" s="153">
        <f t="shared" si="3"/>
        <v>80</v>
      </c>
      <c r="B86" s="91"/>
      <c r="C86" s="92"/>
      <c r="D86" s="179"/>
      <c r="E86" s="136" t="str">
        <f t="shared" si="2"/>
        <v>REVISAR CÉDULA</v>
      </c>
      <c r="F86" s="185"/>
      <c r="G86" s="185"/>
      <c r="H86" s="186"/>
      <c r="I86" s="98"/>
      <c r="J86" s="97"/>
      <c r="K86" s="93"/>
      <c r="L86" s="287" t="str">
        <f>_xlfn.IFERROR(VLOOKUP(CONCATENATE(I86,J86,K86),'Codigos Provincias'!$G$1:$H$1250,2,0),"CORREGIR")</f>
        <v>CORREGIR</v>
      </c>
      <c r="M86" s="94"/>
      <c r="N86" s="91"/>
      <c r="O86" s="90"/>
      <c r="P86" s="90"/>
      <c r="Q86" s="200"/>
      <c r="R86" s="291"/>
      <c r="S86" s="291"/>
      <c r="T86" s="291"/>
      <c r="U86" s="201"/>
      <c r="V86" s="96"/>
      <c r="W86" s="202"/>
      <c r="X86" s="203"/>
      <c r="Y86" s="96"/>
      <c r="Z86" s="204"/>
      <c r="AA86" s="205"/>
      <c r="AB86" s="204"/>
      <c r="AC86" s="99"/>
      <c r="AD86" s="99"/>
      <c r="AE86" s="204"/>
      <c r="AF86" s="206"/>
    </row>
    <row r="87" spans="1:32" ht="15">
      <c r="A87" s="153">
        <f t="shared" si="3"/>
        <v>81</v>
      </c>
      <c r="B87" s="91"/>
      <c r="C87" s="92"/>
      <c r="D87" s="179"/>
      <c r="E87" s="136" t="str">
        <f t="shared" si="2"/>
        <v>REVISAR CÉDULA</v>
      </c>
      <c r="F87" s="185"/>
      <c r="G87" s="185"/>
      <c r="H87" s="186"/>
      <c r="I87" s="98"/>
      <c r="J87" s="97"/>
      <c r="K87" s="93"/>
      <c r="L87" s="287" t="str">
        <f>_xlfn.IFERROR(VLOOKUP(CONCATENATE(I87,J87,K87),'Codigos Provincias'!$G$1:$H$1250,2,0),"CORREGIR")</f>
        <v>CORREGIR</v>
      </c>
      <c r="M87" s="94"/>
      <c r="N87" s="91"/>
      <c r="O87" s="90"/>
      <c r="P87" s="90"/>
      <c r="Q87" s="200"/>
      <c r="R87" s="291"/>
      <c r="S87" s="291"/>
      <c r="T87" s="291"/>
      <c r="U87" s="201"/>
      <c r="V87" s="96"/>
      <c r="W87" s="202"/>
      <c r="X87" s="203"/>
      <c r="Y87" s="96"/>
      <c r="Z87" s="204"/>
      <c r="AA87" s="205"/>
      <c r="AB87" s="204"/>
      <c r="AC87" s="99"/>
      <c r="AD87" s="99"/>
      <c r="AE87" s="204"/>
      <c r="AF87" s="206"/>
    </row>
    <row r="88" spans="1:32" ht="15">
      <c r="A88" s="153">
        <f t="shared" si="3"/>
        <v>82</v>
      </c>
      <c r="B88" s="91"/>
      <c r="C88" s="92"/>
      <c r="D88" s="179"/>
      <c r="E88" s="136" t="str">
        <f t="shared" si="2"/>
        <v>REVISAR CÉDULA</v>
      </c>
      <c r="F88" s="185"/>
      <c r="G88" s="185"/>
      <c r="H88" s="186"/>
      <c r="I88" s="98"/>
      <c r="J88" s="97"/>
      <c r="K88" s="93"/>
      <c r="L88" s="287" t="str">
        <f>_xlfn.IFERROR(VLOOKUP(CONCATENATE(I88,J88,K88),'Codigos Provincias'!$G$1:$H$1250,2,0),"CORREGIR")</f>
        <v>CORREGIR</v>
      </c>
      <c r="M88" s="94"/>
      <c r="N88" s="91"/>
      <c r="O88" s="90"/>
      <c r="P88" s="90"/>
      <c r="Q88" s="200"/>
      <c r="R88" s="291"/>
      <c r="S88" s="291"/>
      <c r="T88" s="291"/>
      <c r="U88" s="201"/>
      <c r="V88" s="96"/>
      <c r="W88" s="202"/>
      <c r="X88" s="203"/>
      <c r="Y88" s="96"/>
      <c r="Z88" s="204"/>
      <c r="AA88" s="205"/>
      <c r="AB88" s="204"/>
      <c r="AC88" s="99"/>
      <c r="AD88" s="99"/>
      <c r="AE88" s="204"/>
      <c r="AF88" s="206"/>
    </row>
    <row r="89" spans="1:32" ht="15">
      <c r="A89" s="153">
        <f t="shared" si="3"/>
        <v>83</v>
      </c>
      <c r="B89" s="91"/>
      <c r="C89" s="92"/>
      <c r="D89" s="179"/>
      <c r="E89" s="136" t="str">
        <f t="shared" si="2"/>
        <v>REVISAR CÉDULA</v>
      </c>
      <c r="F89" s="185"/>
      <c r="G89" s="185"/>
      <c r="H89" s="186"/>
      <c r="I89" s="98"/>
      <c r="J89" s="97"/>
      <c r="K89" s="93"/>
      <c r="L89" s="287" t="str">
        <f>_xlfn.IFERROR(VLOOKUP(CONCATENATE(I89,J89,K89),'Codigos Provincias'!$G$1:$H$1250,2,0),"CORREGIR")</f>
        <v>CORREGIR</v>
      </c>
      <c r="M89" s="94"/>
      <c r="N89" s="91"/>
      <c r="O89" s="90"/>
      <c r="P89" s="90"/>
      <c r="Q89" s="200"/>
      <c r="R89" s="291"/>
      <c r="S89" s="291"/>
      <c r="T89" s="291"/>
      <c r="U89" s="201"/>
      <c r="V89" s="96"/>
      <c r="W89" s="202"/>
      <c r="X89" s="203"/>
      <c r="Y89" s="96"/>
      <c r="Z89" s="204"/>
      <c r="AA89" s="205"/>
      <c r="AB89" s="204"/>
      <c r="AC89" s="99"/>
      <c r="AD89" s="99"/>
      <c r="AE89" s="204"/>
      <c r="AF89" s="206"/>
    </row>
    <row r="90" spans="1:32" ht="15">
      <c r="A90" s="153">
        <f t="shared" si="3"/>
        <v>84</v>
      </c>
      <c r="B90" s="91"/>
      <c r="C90" s="92"/>
      <c r="D90" s="179"/>
      <c r="E90" s="136" t="str">
        <f t="shared" si="2"/>
        <v>REVISAR CÉDULA</v>
      </c>
      <c r="F90" s="185"/>
      <c r="G90" s="185"/>
      <c r="H90" s="186"/>
      <c r="I90" s="98"/>
      <c r="J90" s="97"/>
      <c r="K90" s="93"/>
      <c r="L90" s="287" t="str">
        <f>_xlfn.IFERROR(VLOOKUP(CONCATENATE(I90,J90,K90),'Codigos Provincias'!$G$1:$H$1250,2,0),"CORREGIR")</f>
        <v>CORREGIR</v>
      </c>
      <c r="M90" s="94"/>
      <c r="N90" s="91"/>
      <c r="O90" s="90"/>
      <c r="P90" s="90"/>
      <c r="Q90" s="200"/>
      <c r="R90" s="291"/>
      <c r="S90" s="291"/>
      <c r="T90" s="291"/>
      <c r="U90" s="201"/>
      <c r="V90" s="96"/>
      <c r="W90" s="202"/>
      <c r="X90" s="203"/>
      <c r="Y90" s="96"/>
      <c r="Z90" s="204"/>
      <c r="AA90" s="205"/>
      <c r="AB90" s="204"/>
      <c r="AC90" s="99"/>
      <c r="AD90" s="99"/>
      <c r="AE90" s="204"/>
      <c r="AF90" s="206"/>
    </row>
    <row r="91" spans="1:32" ht="15">
      <c r="A91" s="153">
        <f t="shared" si="3"/>
        <v>85</v>
      </c>
      <c r="B91" s="91"/>
      <c r="C91" s="92"/>
      <c r="D91" s="179"/>
      <c r="E91" s="136" t="str">
        <f t="shared" si="2"/>
        <v>REVISAR CÉDULA</v>
      </c>
      <c r="F91" s="185"/>
      <c r="G91" s="185"/>
      <c r="H91" s="186"/>
      <c r="I91" s="98"/>
      <c r="J91" s="97"/>
      <c r="K91" s="93"/>
      <c r="L91" s="287" t="str">
        <f>_xlfn.IFERROR(VLOOKUP(CONCATENATE(I91,J91,K91),'Codigos Provincias'!$G$1:$H$1250,2,0),"CORREGIR")</f>
        <v>CORREGIR</v>
      </c>
      <c r="M91" s="94"/>
      <c r="N91" s="91"/>
      <c r="O91" s="90"/>
      <c r="P91" s="90"/>
      <c r="Q91" s="200"/>
      <c r="R91" s="291"/>
      <c r="S91" s="291"/>
      <c r="T91" s="291"/>
      <c r="U91" s="201"/>
      <c r="V91" s="96"/>
      <c r="W91" s="202"/>
      <c r="X91" s="203"/>
      <c r="Y91" s="96"/>
      <c r="Z91" s="204"/>
      <c r="AA91" s="205"/>
      <c r="AB91" s="204"/>
      <c r="AC91" s="99"/>
      <c r="AD91" s="99"/>
      <c r="AE91" s="204"/>
      <c r="AF91" s="206"/>
    </row>
    <row r="92" spans="1:32" ht="15">
      <c r="A92" s="153">
        <f t="shared" si="3"/>
        <v>86</v>
      </c>
      <c r="B92" s="91"/>
      <c r="C92" s="92"/>
      <c r="D92" s="179"/>
      <c r="E92" s="136" t="str">
        <f t="shared" si="2"/>
        <v>REVISAR CÉDULA</v>
      </c>
      <c r="F92" s="185"/>
      <c r="G92" s="185"/>
      <c r="H92" s="186"/>
      <c r="I92" s="98"/>
      <c r="J92" s="97"/>
      <c r="K92" s="93"/>
      <c r="L92" s="287" t="str">
        <f>_xlfn.IFERROR(VLOOKUP(CONCATENATE(I92,J92,K92),'Codigos Provincias'!$G$1:$H$1250,2,0),"CORREGIR")</f>
        <v>CORREGIR</v>
      </c>
      <c r="M92" s="94"/>
      <c r="N92" s="91"/>
      <c r="O92" s="90"/>
      <c r="P92" s="90"/>
      <c r="Q92" s="200"/>
      <c r="R92" s="291"/>
      <c r="S92" s="291"/>
      <c r="T92" s="291"/>
      <c r="U92" s="201"/>
      <c r="V92" s="96"/>
      <c r="W92" s="202"/>
      <c r="X92" s="203"/>
      <c r="Y92" s="96"/>
      <c r="Z92" s="204"/>
      <c r="AA92" s="205"/>
      <c r="AB92" s="204"/>
      <c r="AC92" s="99"/>
      <c r="AD92" s="99"/>
      <c r="AE92" s="204"/>
      <c r="AF92" s="206"/>
    </row>
    <row r="93" spans="1:32" ht="15">
      <c r="A93" s="153">
        <f t="shared" si="3"/>
        <v>87</v>
      </c>
      <c r="B93" s="91"/>
      <c r="C93" s="92"/>
      <c r="D93" s="179"/>
      <c r="E93" s="136" t="str">
        <f t="shared" si="2"/>
        <v>REVISAR CÉDULA</v>
      </c>
      <c r="F93" s="185"/>
      <c r="G93" s="185"/>
      <c r="H93" s="186"/>
      <c r="I93" s="98"/>
      <c r="J93" s="97"/>
      <c r="K93" s="93"/>
      <c r="L93" s="287" t="str">
        <f>_xlfn.IFERROR(VLOOKUP(CONCATENATE(I93,J93,K93),'Codigos Provincias'!$G$1:$H$1250,2,0),"CORREGIR")</f>
        <v>CORREGIR</v>
      </c>
      <c r="M93" s="94"/>
      <c r="N93" s="91"/>
      <c r="O93" s="90"/>
      <c r="P93" s="90"/>
      <c r="Q93" s="200"/>
      <c r="R93" s="291"/>
      <c r="S93" s="291"/>
      <c r="T93" s="291"/>
      <c r="U93" s="201"/>
      <c r="V93" s="96"/>
      <c r="W93" s="202"/>
      <c r="X93" s="203"/>
      <c r="Y93" s="96"/>
      <c r="Z93" s="204"/>
      <c r="AA93" s="205"/>
      <c r="AB93" s="204"/>
      <c r="AC93" s="99"/>
      <c r="AD93" s="99"/>
      <c r="AE93" s="204"/>
      <c r="AF93" s="206"/>
    </row>
    <row r="94" spans="1:32" ht="15">
      <c r="A94" s="153">
        <f t="shared" si="3"/>
        <v>88</v>
      </c>
      <c r="B94" s="91"/>
      <c r="C94" s="92"/>
      <c r="D94" s="179"/>
      <c r="E94" s="136" t="str">
        <f t="shared" si="2"/>
        <v>REVISAR CÉDULA</v>
      </c>
      <c r="F94" s="185"/>
      <c r="G94" s="185"/>
      <c r="H94" s="186"/>
      <c r="I94" s="98"/>
      <c r="J94" s="97"/>
      <c r="K94" s="93"/>
      <c r="L94" s="287" t="str">
        <f>_xlfn.IFERROR(VLOOKUP(CONCATENATE(I94,J94,K94),'Codigos Provincias'!$G$1:$H$1250,2,0),"CORREGIR")</f>
        <v>CORREGIR</v>
      </c>
      <c r="M94" s="94"/>
      <c r="N94" s="91"/>
      <c r="O94" s="90"/>
      <c r="P94" s="90"/>
      <c r="Q94" s="200"/>
      <c r="R94" s="291"/>
      <c r="S94" s="291"/>
      <c r="T94" s="291"/>
      <c r="U94" s="201"/>
      <c r="V94" s="96"/>
      <c r="W94" s="202"/>
      <c r="X94" s="203"/>
      <c r="Y94" s="96"/>
      <c r="Z94" s="204"/>
      <c r="AA94" s="205"/>
      <c r="AB94" s="204"/>
      <c r="AC94" s="99"/>
      <c r="AD94" s="99"/>
      <c r="AE94" s="204"/>
      <c r="AF94" s="206"/>
    </row>
    <row r="95" spans="1:32" ht="15">
      <c r="A95" s="153">
        <f t="shared" si="3"/>
        <v>89</v>
      </c>
      <c r="B95" s="91"/>
      <c r="C95" s="92"/>
      <c r="D95" s="179"/>
      <c r="E95" s="136" t="str">
        <f t="shared" si="2"/>
        <v>REVISAR CÉDULA</v>
      </c>
      <c r="F95" s="185"/>
      <c r="G95" s="185"/>
      <c r="H95" s="186"/>
      <c r="I95" s="98"/>
      <c r="J95" s="97"/>
      <c r="K95" s="93"/>
      <c r="L95" s="287" t="str">
        <f>_xlfn.IFERROR(VLOOKUP(CONCATENATE(I95,J95,K95),'Codigos Provincias'!$G$1:$H$1250,2,0),"CORREGIR")</f>
        <v>CORREGIR</v>
      </c>
      <c r="M95" s="94"/>
      <c r="N95" s="91"/>
      <c r="O95" s="90"/>
      <c r="P95" s="90"/>
      <c r="Q95" s="200"/>
      <c r="R95" s="291"/>
      <c r="S95" s="291"/>
      <c r="T95" s="291"/>
      <c r="U95" s="201"/>
      <c r="V95" s="96"/>
      <c r="W95" s="202"/>
      <c r="X95" s="203"/>
      <c r="Y95" s="96"/>
      <c r="Z95" s="204"/>
      <c r="AA95" s="205"/>
      <c r="AB95" s="204"/>
      <c r="AC95" s="99"/>
      <c r="AD95" s="99"/>
      <c r="AE95" s="204"/>
      <c r="AF95" s="206"/>
    </row>
    <row r="96" spans="1:32" ht="15">
      <c r="A96" s="153">
        <f t="shared" si="3"/>
        <v>90</v>
      </c>
      <c r="B96" s="91"/>
      <c r="C96" s="92"/>
      <c r="D96" s="179"/>
      <c r="E96" s="136" t="str">
        <f t="shared" si="2"/>
        <v>REVISAR CÉDULA</v>
      </c>
      <c r="F96" s="185"/>
      <c r="G96" s="185"/>
      <c r="H96" s="186"/>
      <c r="I96" s="98"/>
      <c r="J96" s="97"/>
      <c r="K96" s="93"/>
      <c r="L96" s="287" t="str">
        <f>_xlfn.IFERROR(VLOOKUP(CONCATENATE(I96,J96,K96),'Codigos Provincias'!$G$1:$H$1250,2,0),"CORREGIR")</f>
        <v>CORREGIR</v>
      </c>
      <c r="M96" s="94"/>
      <c r="N96" s="91"/>
      <c r="O96" s="90"/>
      <c r="P96" s="90"/>
      <c r="Q96" s="200"/>
      <c r="R96" s="291"/>
      <c r="S96" s="291"/>
      <c r="T96" s="291"/>
      <c r="U96" s="201"/>
      <c r="V96" s="96"/>
      <c r="W96" s="202"/>
      <c r="X96" s="203"/>
      <c r="Y96" s="96"/>
      <c r="Z96" s="204"/>
      <c r="AA96" s="205"/>
      <c r="AB96" s="204"/>
      <c r="AC96" s="99"/>
      <c r="AD96" s="99"/>
      <c r="AE96" s="204"/>
      <c r="AF96" s="206"/>
    </row>
    <row r="97" spans="1:32" ht="15">
      <c r="A97" s="153">
        <f t="shared" si="3"/>
        <v>91</v>
      </c>
      <c r="B97" s="91"/>
      <c r="C97" s="92"/>
      <c r="D97" s="179"/>
      <c r="E97" s="136" t="str">
        <f t="shared" si="2"/>
        <v>REVISAR CÉDULA</v>
      </c>
      <c r="F97" s="185"/>
      <c r="G97" s="185"/>
      <c r="H97" s="186"/>
      <c r="I97" s="98"/>
      <c r="J97" s="97"/>
      <c r="K97" s="93"/>
      <c r="L97" s="287" t="str">
        <f>_xlfn.IFERROR(VLOOKUP(CONCATENATE(I97,J97,K97),'Codigos Provincias'!$G$1:$H$1250,2,0),"CORREGIR")</f>
        <v>CORREGIR</v>
      </c>
      <c r="M97" s="94"/>
      <c r="N97" s="91"/>
      <c r="O97" s="90"/>
      <c r="P97" s="90"/>
      <c r="Q97" s="200"/>
      <c r="R97" s="291"/>
      <c r="S97" s="291"/>
      <c r="T97" s="291"/>
      <c r="U97" s="201"/>
      <c r="V97" s="96"/>
      <c r="W97" s="202"/>
      <c r="X97" s="203"/>
      <c r="Y97" s="96"/>
      <c r="Z97" s="204"/>
      <c r="AA97" s="205"/>
      <c r="AB97" s="204"/>
      <c r="AC97" s="99"/>
      <c r="AD97" s="99"/>
      <c r="AE97" s="204"/>
      <c r="AF97" s="206"/>
    </row>
    <row r="98" spans="1:32" ht="15">
      <c r="A98" s="153">
        <f t="shared" si="3"/>
        <v>92</v>
      </c>
      <c r="B98" s="91"/>
      <c r="C98" s="92"/>
      <c r="D98" s="179"/>
      <c r="E98" s="136" t="str">
        <f t="shared" si="2"/>
        <v>REVISAR CÉDULA</v>
      </c>
      <c r="F98" s="185"/>
      <c r="G98" s="185"/>
      <c r="H98" s="186"/>
      <c r="I98" s="98"/>
      <c r="J98" s="97"/>
      <c r="K98" s="93"/>
      <c r="L98" s="287" t="str">
        <f>_xlfn.IFERROR(VLOOKUP(CONCATENATE(I98,J98,K98),'Codigos Provincias'!$G$1:$H$1250,2,0),"CORREGIR")</f>
        <v>CORREGIR</v>
      </c>
      <c r="M98" s="94"/>
      <c r="N98" s="91"/>
      <c r="O98" s="90"/>
      <c r="P98" s="90"/>
      <c r="Q98" s="200"/>
      <c r="R98" s="291"/>
      <c r="S98" s="291"/>
      <c r="T98" s="291"/>
      <c r="U98" s="201"/>
      <c r="V98" s="96"/>
      <c r="W98" s="202"/>
      <c r="X98" s="203"/>
      <c r="Y98" s="96"/>
      <c r="Z98" s="204"/>
      <c r="AA98" s="205"/>
      <c r="AB98" s="204"/>
      <c r="AC98" s="99"/>
      <c r="AD98" s="99"/>
      <c r="AE98" s="204"/>
      <c r="AF98" s="206"/>
    </row>
    <row r="99" spans="1:32" ht="15">
      <c r="A99" s="153">
        <f t="shared" si="3"/>
        <v>93</v>
      </c>
      <c r="B99" s="91"/>
      <c r="C99" s="92"/>
      <c r="D99" s="179"/>
      <c r="E99" s="136" t="str">
        <f t="shared" si="2"/>
        <v>REVISAR CÉDULA</v>
      </c>
      <c r="F99" s="185"/>
      <c r="G99" s="185"/>
      <c r="H99" s="186"/>
      <c r="I99" s="98"/>
      <c r="J99" s="97"/>
      <c r="K99" s="93"/>
      <c r="L99" s="287" t="str">
        <f>_xlfn.IFERROR(VLOOKUP(CONCATENATE(I99,J99,K99),'Codigos Provincias'!$G$1:$H$1250,2,0),"CORREGIR")</f>
        <v>CORREGIR</v>
      </c>
      <c r="M99" s="94"/>
      <c r="N99" s="91"/>
      <c r="O99" s="90"/>
      <c r="P99" s="90"/>
      <c r="Q99" s="200"/>
      <c r="R99" s="291"/>
      <c r="S99" s="291"/>
      <c r="T99" s="291"/>
      <c r="U99" s="201"/>
      <c r="V99" s="96"/>
      <c r="W99" s="202"/>
      <c r="X99" s="203"/>
      <c r="Y99" s="96"/>
      <c r="Z99" s="204"/>
      <c r="AA99" s="205"/>
      <c r="AB99" s="204"/>
      <c r="AC99" s="99"/>
      <c r="AD99" s="99"/>
      <c r="AE99" s="204"/>
      <c r="AF99" s="206"/>
    </row>
    <row r="100" spans="1:32" ht="15">
      <c r="A100" s="153">
        <f t="shared" si="3"/>
        <v>94</v>
      </c>
      <c r="B100" s="91"/>
      <c r="C100" s="92"/>
      <c r="D100" s="179"/>
      <c r="E100" s="136" t="str">
        <f t="shared" si="2"/>
        <v>REVISAR CÉDULA</v>
      </c>
      <c r="F100" s="185"/>
      <c r="G100" s="185"/>
      <c r="H100" s="186"/>
      <c r="I100" s="98"/>
      <c r="J100" s="97"/>
      <c r="K100" s="93"/>
      <c r="L100" s="287" t="str">
        <f>_xlfn.IFERROR(VLOOKUP(CONCATENATE(I100,J100,K100),'Codigos Provincias'!$G$1:$H$1250,2,0),"CORREGIR")</f>
        <v>CORREGIR</v>
      </c>
      <c r="M100" s="94"/>
      <c r="N100" s="91"/>
      <c r="O100" s="90"/>
      <c r="P100" s="90"/>
      <c r="Q100" s="200"/>
      <c r="R100" s="291"/>
      <c r="S100" s="291"/>
      <c r="T100" s="291"/>
      <c r="U100" s="201"/>
      <c r="V100" s="96"/>
      <c r="W100" s="202"/>
      <c r="X100" s="203"/>
      <c r="Y100" s="96"/>
      <c r="Z100" s="204"/>
      <c r="AA100" s="205"/>
      <c r="AB100" s="204"/>
      <c r="AC100" s="99"/>
      <c r="AD100" s="99"/>
      <c r="AE100" s="204"/>
      <c r="AF100" s="206"/>
    </row>
    <row r="101" spans="1:32" ht="15">
      <c r="A101" s="153">
        <f t="shared" si="3"/>
        <v>95</v>
      </c>
      <c r="B101" s="91"/>
      <c r="C101" s="92"/>
      <c r="D101" s="179"/>
      <c r="E101" s="136" t="str">
        <f t="shared" si="2"/>
        <v>REVISAR CÉDULA</v>
      </c>
      <c r="F101" s="185"/>
      <c r="G101" s="185"/>
      <c r="H101" s="186"/>
      <c r="I101" s="98"/>
      <c r="J101" s="97"/>
      <c r="K101" s="93"/>
      <c r="L101" s="287" t="str">
        <f>_xlfn.IFERROR(VLOOKUP(CONCATENATE(I101,J101,K101),'Codigos Provincias'!$G$1:$H$1250,2,0),"CORREGIR")</f>
        <v>CORREGIR</v>
      </c>
      <c r="M101" s="94"/>
      <c r="N101" s="91"/>
      <c r="O101" s="90"/>
      <c r="P101" s="90"/>
      <c r="Q101" s="200"/>
      <c r="R101" s="291"/>
      <c r="S101" s="291"/>
      <c r="T101" s="291"/>
      <c r="U101" s="201"/>
      <c r="V101" s="96"/>
      <c r="W101" s="202"/>
      <c r="X101" s="203"/>
      <c r="Y101" s="96"/>
      <c r="Z101" s="204"/>
      <c r="AA101" s="205"/>
      <c r="AB101" s="204"/>
      <c r="AC101" s="99"/>
      <c r="AD101" s="99"/>
      <c r="AE101" s="204"/>
      <c r="AF101" s="206"/>
    </row>
    <row r="102" spans="1:32" ht="15">
      <c r="A102" s="153">
        <f t="shared" si="3"/>
        <v>96</v>
      </c>
      <c r="B102" s="91"/>
      <c r="C102" s="92"/>
      <c r="D102" s="179"/>
      <c r="E102" s="136" t="str">
        <f t="shared" si="2"/>
        <v>REVISAR CÉDULA</v>
      </c>
      <c r="F102" s="185"/>
      <c r="G102" s="185"/>
      <c r="H102" s="186"/>
      <c r="I102" s="98"/>
      <c r="J102" s="97"/>
      <c r="K102" s="93"/>
      <c r="L102" s="287" t="str">
        <f>_xlfn.IFERROR(VLOOKUP(CONCATENATE(I102,J102,K102),'Codigos Provincias'!$G$1:$H$1250,2,0),"CORREGIR")</f>
        <v>CORREGIR</v>
      </c>
      <c r="M102" s="94"/>
      <c r="N102" s="91"/>
      <c r="O102" s="90"/>
      <c r="P102" s="90"/>
      <c r="Q102" s="200"/>
      <c r="R102" s="291"/>
      <c r="S102" s="291"/>
      <c r="T102" s="291"/>
      <c r="U102" s="201"/>
      <c r="V102" s="96"/>
      <c r="W102" s="202"/>
      <c r="X102" s="203"/>
      <c r="Y102" s="96"/>
      <c r="Z102" s="204"/>
      <c r="AA102" s="205"/>
      <c r="AB102" s="204"/>
      <c r="AC102" s="99"/>
      <c r="AD102" s="99"/>
      <c r="AE102" s="204"/>
      <c r="AF102" s="206"/>
    </row>
    <row r="103" spans="1:32" ht="15">
      <c r="A103" s="153">
        <f t="shared" si="3"/>
        <v>97</v>
      </c>
      <c r="B103" s="91"/>
      <c r="C103" s="92"/>
      <c r="D103" s="179"/>
      <c r="E103" s="136" t="str">
        <f t="shared" si="2"/>
        <v>REVISAR CÉDULA</v>
      </c>
      <c r="F103" s="185"/>
      <c r="G103" s="185"/>
      <c r="H103" s="186"/>
      <c r="I103" s="98"/>
      <c r="J103" s="97"/>
      <c r="K103" s="93"/>
      <c r="L103" s="287" t="str">
        <f>_xlfn.IFERROR(VLOOKUP(CONCATENATE(I103,J103,K103),'Codigos Provincias'!$G$1:$H$1250,2,0),"CORREGIR")</f>
        <v>CORREGIR</v>
      </c>
      <c r="M103" s="94"/>
      <c r="N103" s="91"/>
      <c r="O103" s="90"/>
      <c r="P103" s="90"/>
      <c r="Q103" s="200"/>
      <c r="R103" s="291"/>
      <c r="S103" s="291"/>
      <c r="T103" s="291"/>
      <c r="U103" s="201"/>
      <c r="V103" s="96"/>
      <c r="W103" s="202"/>
      <c r="X103" s="203"/>
      <c r="Y103" s="96"/>
      <c r="Z103" s="204"/>
      <c r="AA103" s="205"/>
      <c r="AB103" s="204"/>
      <c r="AC103" s="99"/>
      <c r="AD103" s="99"/>
      <c r="AE103" s="204"/>
      <c r="AF103" s="206"/>
    </row>
    <row r="104" spans="1:32" ht="15">
      <c r="A104" s="153">
        <f t="shared" si="3"/>
        <v>98</v>
      </c>
      <c r="B104" s="91"/>
      <c r="C104" s="92"/>
      <c r="D104" s="179"/>
      <c r="E104" s="136" t="str">
        <f t="shared" si="2"/>
        <v>REVISAR CÉDULA</v>
      </c>
      <c r="F104" s="185"/>
      <c r="G104" s="185"/>
      <c r="H104" s="186"/>
      <c r="I104" s="98"/>
      <c r="J104" s="97"/>
      <c r="K104" s="93"/>
      <c r="L104" s="287" t="str">
        <f>_xlfn.IFERROR(VLOOKUP(CONCATENATE(I104,J104,K104),'Codigos Provincias'!$G$1:$H$1250,2,0),"CORREGIR")</f>
        <v>CORREGIR</v>
      </c>
      <c r="M104" s="94"/>
      <c r="N104" s="91"/>
      <c r="O104" s="90"/>
      <c r="P104" s="90"/>
      <c r="Q104" s="200"/>
      <c r="R104" s="291"/>
      <c r="S104" s="291"/>
      <c r="T104" s="291"/>
      <c r="U104" s="201"/>
      <c r="V104" s="96"/>
      <c r="W104" s="202"/>
      <c r="X104" s="203"/>
      <c r="Y104" s="96"/>
      <c r="Z104" s="204"/>
      <c r="AA104" s="205"/>
      <c r="AB104" s="204"/>
      <c r="AC104" s="99"/>
      <c r="AD104" s="99"/>
      <c r="AE104" s="204"/>
      <c r="AF104" s="206"/>
    </row>
    <row r="105" spans="1:32" ht="15">
      <c r="A105" s="153">
        <f t="shared" si="3"/>
        <v>99</v>
      </c>
      <c r="B105" s="91"/>
      <c r="C105" s="92"/>
      <c r="D105" s="179"/>
      <c r="E105" s="136" t="str">
        <f t="shared" si="2"/>
        <v>REVISAR CÉDULA</v>
      </c>
      <c r="F105" s="185"/>
      <c r="G105" s="185"/>
      <c r="H105" s="186"/>
      <c r="I105" s="98"/>
      <c r="J105" s="97"/>
      <c r="K105" s="93"/>
      <c r="L105" s="287" t="str">
        <f>_xlfn.IFERROR(VLOOKUP(CONCATENATE(I105,J105,K105),'Codigos Provincias'!$G$1:$H$1250,2,0),"CORREGIR")</f>
        <v>CORREGIR</v>
      </c>
      <c r="M105" s="94"/>
      <c r="N105" s="91"/>
      <c r="O105" s="90"/>
      <c r="P105" s="90"/>
      <c r="Q105" s="200"/>
      <c r="R105" s="291"/>
      <c r="S105" s="291"/>
      <c r="T105" s="291"/>
      <c r="U105" s="201"/>
      <c r="V105" s="96"/>
      <c r="W105" s="202"/>
      <c r="X105" s="203"/>
      <c r="Y105" s="96"/>
      <c r="Z105" s="204"/>
      <c r="AA105" s="205"/>
      <c r="AB105" s="204"/>
      <c r="AC105" s="99"/>
      <c r="AD105" s="99"/>
      <c r="AE105" s="204"/>
      <c r="AF105" s="206"/>
    </row>
    <row r="106" spans="1:32" ht="15">
      <c r="A106" s="153">
        <f t="shared" si="3"/>
        <v>100</v>
      </c>
      <c r="B106" s="91"/>
      <c r="C106" s="92"/>
      <c r="D106" s="179"/>
      <c r="E106" s="136" t="str">
        <f t="shared" si="2"/>
        <v>REVISAR CÉDULA</v>
      </c>
      <c r="F106" s="185"/>
      <c r="G106" s="185"/>
      <c r="H106" s="186"/>
      <c r="I106" s="98"/>
      <c r="J106" s="97"/>
      <c r="K106" s="93"/>
      <c r="L106" s="287" t="str">
        <f>_xlfn.IFERROR(VLOOKUP(CONCATENATE(I106,J106,K106),'Codigos Provincias'!$G$1:$H$1250,2,0),"CORREGIR")</f>
        <v>CORREGIR</v>
      </c>
      <c r="M106" s="94"/>
      <c r="N106" s="91"/>
      <c r="O106" s="90"/>
      <c r="P106" s="90"/>
      <c r="Q106" s="200"/>
      <c r="R106" s="291"/>
      <c r="S106" s="291"/>
      <c r="T106" s="291"/>
      <c r="U106" s="201"/>
      <c r="V106" s="96"/>
      <c r="W106" s="202"/>
      <c r="X106" s="203"/>
      <c r="Y106" s="96"/>
      <c r="Z106" s="204"/>
      <c r="AA106" s="205"/>
      <c r="AB106" s="204"/>
      <c r="AC106" s="99"/>
      <c r="AD106" s="99"/>
      <c r="AE106" s="204"/>
      <c r="AF106" s="206"/>
    </row>
    <row r="107" spans="1:32" ht="15">
      <c r="A107" s="153">
        <f t="shared" si="3"/>
        <v>101</v>
      </c>
      <c r="B107" s="91"/>
      <c r="C107" s="92"/>
      <c r="D107" s="179"/>
      <c r="E107" s="136" t="str">
        <f t="shared" si="2"/>
        <v>REVISAR CÉDULA</v>
      </c>
      <c r="F107" s="185"/>
      <c r="G107" s="185"/>
      <c r="H107" s="186"/>
      <c r="I107" s="98"/>
      <c r="J107" s="97"/>
      <c r="K107" s="93"/>
      <c r="L107" s="287" t="str">
        <f>_xlfn.IFERROR(VLOOKUP(CONCATENATE(I107,J107,K107),'Codigos Provincias'!$G$1:$H$1250,2,0),"CORREGIR")</f>
        <v>CORREGIR</v>
      </c>
      <c r="M107" s="94"/>
      <c r="N107" s="91"/>
      <c r="O107" s="90"/>
      <c r="P107" s="90"/>
      <c r="Q107" s="200"/>
      <c r="R107" s="291"/>
      <c r="S107" s="291"/>
      <c r="T107" s="291"/>
      <c r="U107" s="201"/>
      <c r="V107" s="96"/>
      <c r="W107" s="202"/>
      <c r="X107" s="203"/>
      <c r="Y107" s="96"/>
      <c r="Z107" s="204"/>
      <c r="AA107" s="205"/>
      <c r="AB107" s="204"/>
      <c r="AC107" s="99"/>
      <c r="AD107" s="99"/>
      <c r="AE107" s="204"/>
      <c r="AF107" s="206"/>
    </row>
    <row r="108" spans="1:32" ht="15">
      <c r="A108" s="153">
        <f t="shared" si="3"/>
        <v>102</v>
      </c>
      <c r="B108" s="91"/>
      <c r="C108" s="92"/>
      <c r="D108" s="179"/>
      <c r="E108" s="136" t="str">
        <f t="shared" si="2"/>
        <v>REVISAR CÉDULA</v>
      </c>
      <c r="F108" s="185"/>
      <c r="G108" s="185"/>
      <c r="H108" s="186"/>
      <c r="I108" s="98"/>
      <c r="J108" s="97"/>
      <c r="K108" s="93"/>
      <c r="L108" s="287" t="str">
        <f>_xlfn.IFERROR(VLOOKUP(CONCATENATE(I108,J108,K108),'Codigos Provincias'!$G$1:$H$1250,2,0),"CORREGIR")</f>
        <v>CORREGIR</v>
      </c>
      <c r="M108" s="94"/>
      <c r="N108" s="91"/>
      <c r="O108" s="90"/>
      <c r="P108" s="90"/>
      <c r="Q108" s="200"/>
      <c r="R108" s="291"/>
      <c r="S108" s="291"/>
      <c r="T108" s="291"/>
      <c r="U108" s="201"/>
      <c r="V108" s="96"/>
      <c r="W108" s="202"/>
      <c r="X108" s="203"/>
      <c r="Y108" s="96"/>
      <c r="Z108" s="204"/>
      <c r="AA108" s="205"/>
      <c r="AB108" s="204"/>
      <c r="AC108" s="99"/>
      <c r="AD108" s="99"/>
      <c r="AE108" s="204"/>
      <c r="AF108" s="206"/>
    </row>
    <row r="109" spans="1:32" ht="15">
      <c r="A109" s="153">
        <f t="shared" si="3"/>
        <v>103</v>
      </c>
      <c r="B109" s="91"/>
      <c r="C109" s="92"/>
      <c r="D109" s="179"/>
      <c r="E109" s="136" t="str">
        <f t="shared" si="2"/>
        <v>REVISAR CÉDULA</v>
      </c>
      <c r="F109" s="185"/>
      <c r="G109" s="185"/>
      <c r="H109" s="186"/>
      <c r="I109" s="98"/>
      <c r="J109" s="97"/>
      <c r="K109" s="93"/>
      <c r="L109" s="287" t="str">
        <f>_xlfn.IFERROR(VLOOKUP(CONCATENATE(I109,J109,K109),'Codigos Provincias'!$G$1:$H$1250,2,0),"CORREGIR")</f>
        <v>CORREGIR</v>
      </c>
      <c r="M109" s="94"/>
      <c r="N109" s="91"/>
      <c r="O109" s="90"/>
      <c r="P109" s="90"/>
      <c r="Q109" s="200"/>
      <c r="R109" s="291"/>
      <c r="S109" s="291"/>
      <c r="T109" s="291"/>
      <c r="U109" s="201"/>
      <c r="V109" s="96"/>
      <c r="W109" s="202"/>
      <c r="X109" s="203"/>
      <c r="Y109" s="96"/>
      <c r="Z109" s="204"/>
      <c r="AA109" s="205"/>
      <c r="AB109" s="204"/>
      <c r="AC109" s="99"/>
      <c r="AD109" s="99"/>
      <c r="AE109" s="204"/>
      <c r="AF109" s="206"/>
    </row>
    <row r="110" spans="1:32" ht="15">
      <c r="A110" s="153">
        <f t="shared" si="3"/>
        <v>104</v>
      </c>
      <c r="B110" s="91"/>
      <c r="C110" s="92"/>
      <c r="D110" s="179"/>
      <c r="E110" s="136" t="str">
        <f t="shared" si="2"/>
        <v>REVISAR CÉDULA</v>
      </c>
      <c r="F110" s="185"/>
      <c r="G110" s="185"/>
      <c r="H110" s="186"/>
      <c r="I110" s="98"/>
      <c r="J110" s="97"/>
      <c r="K110" s="93"/>
      <c r="L110" s="287" t="str">
        <f>_xlfn.IFERROR(VLOOKUP(CONCATENATE(I110,J110,K110),'Codigos Provincias'!$G$1:$H$1250,2,0),"CORREGIR")</f>
        <v>CORREGIR</v>
      </c>
      <c r="M110" s="94"/>
      <c r="N110" s="91"/>
      <c r="O110" s="90"/>
      <c r="P110" s="90"/>
      <c r="Q110" s="200"/>
      <c r="R110" s="291"/>
      <c r="S110" s="291"/>
      <c r="T110" s="291"/>
      <c r="U110" s="201"/>
      <c r="V110" s="96"/>
      <c r="W110" s="202"/>
      <c r="X110" s="203"/>
      <c r="Y110" s="96"/>
      <c r="Z110" s="204"/>
      <c r="AA110" s="205"/>
      <c r="AB110" s="204"/>
      <c r="AC110" s="99"/>
      <c r="AD110" s="99"/>
      <c r="AE110" s="204"/>
      <c r="AF110" s="206"/>
    </row>
    <row r="111" spans="1:32" ht="15">
      <c r="A111" s="153">
        <f t="shared" si="3"/>
        <v>105</v>
      </c>
      <c r="B111" s="91"/>
      <c r="C111" s="92"/>
      <c r="D111" s="179"/>
      <c r="E111" s="136" t="str">
        <f t="shared" si="2"/>
        <v>REVISAR CÉDULA</v>
      </c>
      <c r="F111" s="185"/>
      <c r="G111" s="185"/>
      <c r="H111" s="186"/>
      <c r="I111" s="98"/>
      <c r="J111" s="97"/>
      <c r="K111" s="93"/>
      <c r="L111" s="287" t="str">
        <f>_xlfn.IFERROR(VLOOKUP(CONCATENATE(I111,J111,K111),'Codigos Provincias'!$G$1:$H$1250,2,0),"CORREGIR")</f>
        <v>CORREGIR</v>
      </c>
      <c r="M111" s="94"/>
      <c r="N111" s="91"/>
      <c r="O111" s="90"/>
      <c r="P111" s="90"/>
      <c r="Q111" s="200"/>
      <c r="R111" s="291"/>
      <c r="S111" s="291"/>
      <c r="T111" s="291"/>
      <c r="U111" s="201"/>
      <c r="V111" s="96"/>
      <c r="W111" s="202"/>
      <c r="X111" s="203"/>
      <c r="Y111" s="96"/>
      <c r="Z111" s="204"/>
      <c r="AA111" s="205"/>
      <c r="AB111" s="204"/>
      <c r="AC111" s="99"/>
      <c r="AD111" s="99"/>
      <c r="AE111" s="204"/>
      <c r="AF111" s="206"/>
    </row>
    <row r="112" spans="1:32" ht="15">
      <c r="A112" s="153">
        <f t="shared" si="3"/>
        <v>106</v>
      </c>
      <c r="B112" s="91"/>
      <c r="C112" s="92"/>
      <c r="D112" s="179"/>
      <c r="E112" s="136" t="str">
        <f t="shared" si="2"/>
        <v>REVISAR CÉDULA</v>
      </c>
      <c r="F112" s="185"/>
      <c r="G112" s="185"/>
      <c r="H112" s="186"/>
      <c r="I112" s="98"/>
      <c r="J112" s="97"/>
      <c r="K112" s="93"/>
      <c r="L112" s="287" t="str">
        <f>_xlfn.IFERROR(VLOOKUP(CONCATENATE(I112,J112,K112),'Codigos Provincias'!$G$1:$H$1250,2,0),"CORREGIR")</f>
        <v>CORREGIR</v>
      </c>
      <c r="M112" s="94"/>
      <c r="N112" s="91"/>
      <c r="O112" s="90"/>
      <c r="P112" s="90"/>
      <c r="Q112" s="200"/>
      <c r="R112" s="291"/>
      <c r="S112" s="291"/>
      <c r="T112" s="291"/>
      <c r="U112" s="201"/>
      <c r="V112" s="96"/>
      <c r="W112" s="202"/>
      <c r="X112" s="203"/>
      <c r="Y112" s="96"/>
      <c r="Z112" s="204"/>
      <c r="AA112" s="205"/>
      <c r="AB112" s="204"/>
      <c r="AC112" s="99"/>
      <c r="AD112" s="99"/>
      <c r="AE112" s="204"/>
      <c r="AF112" s="206"/>
    </row>
    <row r="113" spans="1:32" ht="15">
      <c r="A113" s="153">
        <f t="shared" si="3"/>
        <v>107</v>
      </c>
      <c r="B113" s="91"/>
      <c r="C113" s="92"/>
      <c r="D113" s="179"/>
      <c r="E113" s="136" t="str">
        <f t="shared" si="2"/>
        <v>REVISAR CÉDULA</v>
      </c>
      <c r="F113" s="185"/>
      <c r="G113" s="185"/>
      <c r="H113" s="186"/>
      <c r="I113" s="98"/>
      <c r="J113" s="97"/>
      <c r="K113" s="93"/>
      <c r="L113" s="287" t="str">
        <f>_xlfn.IFERROR(VLOOKUP(CONCATENATE(I113,J113,K113),'Codigos Provincias'!$G$1:$H$1250,2,0),"CORREGIR")</f>
        <v>CORREGIR</v>
      </c>
      <c r="M113" s="94"/>
      <c r="N113" s="91"/>
      <c r="O113" s="90"/>
      <c r="P113" s="90"/>
      <c r="Q113" s="200"/>
      <c r="R113" s="291"/>
      <c r="S113" s="291"/>
      <c r="T113" s="291"/>
      <c r="U113" s="201"/>
      <c r="V113" s="96"/>
      <c r="W113" s="202"/>
      <c r="X113" s="203"/>
      <c r="Y113" s="96"/>
      <c r="Z113" s="204"/>
      <c r="AA113" s="205"/>
      <c r="AB113" s="204"/>
      <c r="AC113" s="99"/>
      <c r="AD113" s="99"/>
      <c r="AE113" s="204"/>
      <c r="AF113" s="206"/>
    </row>
    <row r="114" spans="1:32" ht="15">
      <c r="A114" s="153">
        <f t="shared" si="3"/>
        <v>108</v>
      </c>
      <c r="B114" s="91"/>
      <c r="C114" s="92"/>
      <c r="D114" s="179"/>
      <c r="E114" s="136" t="str">
        <f t="shared" si="2"/>
        <v>REVISAR CÉDULA</v>
      </c>
      <c r="F114" s="185"/>
      <c r="G114" s="185"/>
      <c r="H114" s="186"/>
      <c r="I114" s="98"/>
      <c r="J114" s="97"/>
      <c r="K114" s="93"/>
      <c r="L114" s="287" t="str">
        <f>_xlfn.IFERROR(VLOOKUP(CONCATENATE(I114,J114,K114),'Codigos Provincias'!$G$1:$H$1250,2,0),"CORREGIR")</f>
        <v>CORREGIR</v>
      </c>
      <c r="M114" s="94"/>
      <c r="N114" s="91"/>
      <c r="O114" s="90"/>
      <c r="P114" s="90"/>
      <c r="Q114" s="200"/>
      <c r="R114" s="291"/>
      <c r="S114" s="291"/>
      <c r="T114" s="291"/>
      <c r="U114" s="201"/>
      <c r="V114" s="96"/>
      <c r="W114" s="202"/>
      <c r="X114" s="203"/>
      <c r="Y114" s="96"/>
      <c r="Z114" s="204"/>
      <c r="AA114" s="205"/>
      <c r="AB114" s="204"/>
      <c r="AC114" s="99"/>
      <c r="AD114" s="99"/>
      <c r="AE114" s="204"/>
      <c r="AF114" s="206"/>
    </row>
    <row r="115" spans="1:32" ht="15">
      <c r="A115" s="153">
        <f t="shared" si="3"/>
        <v>109</v>
      </c>
      <c r="B115" s="91"/>
      <c r="C115" s="92"/>
      <c r="D115" s="179"/>
      <c r="E115" s="136" t="str">
        <f t="shared" si="2"/>
        <v>REVISAR CÉDULA</v>
      </c>
      <c r="F115" s="185"/>
      <c r="G115" s="185"/>
      <c r="H115" s="186"/>
      <c r="I115" s="98"/>
      <c r="J115" s="97"/>
      <c r="K115" s="93"/>
      <c r="L115" s="287" t="str">
        <f>_xlfn.IFERROR(VLOOKUP(CONCATENATE(I115,J115,K115),'Codigos Provincias'!$G$1:$H$1250,2,0),"CORREGIR")</f>
        <v>CORREGIR</v>
      </c>
      <c r="M115" s="94"/>
      <c r="N115" s="91"/>
      <c r="O115" s="90"/>
      <c r="P115" s="90"/>
      <c r="Q115" s="200"/>
      <c r="R115" s="291"/>
      <c r="S115" s="291"/>
      <c r="T115" s="291"/>
      <c r="U115" s="201"/>
      <c r="V115" s="96"/>
      <c r="W115" s="202"/>
      <c r="X115" s="203"/>
      <c r="Y115" s="96"/>
      <c r="Z115" s="204"/>
      <c r="AA115" s="205"/>
      <c r="AB115" s="204"/>
      <c r="AC115" s="99"/>
      <c r="AD115" s="99"/>
      <c r="AE115" s="204"/>
      <c r="AF115" s="206"/>
    </row>
    <row r="116" spans="1:32" ht="15">
      <c r="A116" s="153">
        <f t="shared" si="3"/>
        <v>110</v>
      </c>
      <c r="B116" s="91"/>
      <c r="C116" s="92"/>
      <c r="D116" s="179"/>
      <c r="E116" s="136" t="str">
        <f t="shared" si="2"/>
        <v>REVISAR CÉDULA</v>
      </c>
      <c r="F116" s="185"/>
      <c r="G116" s="185"/>
      <c r="H116" s="186"/>
      <c r="I116" s="98"/>
      <c r="J116" s="97"/>
      <c r="K116" s="93"/>
      <c r="L116" s="287" t="str">
        <f>_xlfn.IFERROR(VLOOKUP(CONCATENATE(I116,J116,K116),'Codigos Provincias'!$G$1:$H$1250,2,0),"CORREGIR")</f>
        <v>CORREGIR</v>
      </c>
      <c r="M116" s="94"/>
      <c r="N116" s="91"/>
      <c r="O116" s="90"/>
      <c r="P116" s="90"/>
      <c r="Q116" s="200"/>
      <c r="R116" s="291"/>
      <c r="S116" s="291"/>
      <c r="T116" s="291"/>
      <c r="U116" s="201"/>
      <c r="V116" s="96"/>
      <c r="W116" s="202"/>
      <c r="X116" s="203"/>
      <c r="Y116" s="96"/>
      <c r="Z116" s="204"/>
      <c r="AA116" s="205"/>
      <c r="AB116" s="204"/>
      <c r="AC116" s="99"/>
      <c r="AD116" s="99"/>
      <c r="AE116" s="204"/>
      <c r="AF116" s="206"/>
    </row>
    <row r="117" spans="1:32" ht="15">
      <c r="A117" s="153">
        <f t="shared" si="3"/>
        <v>111</v>
      </c>
      <c r="B117" s="91"/>
      <c r="C117" s="92"/>
      <c r="D117" s="179"/>
      <c r="E117" s="136" t="str">
        <f t="shared" si="2"/>
        <v>REVISAR CÉDULA</v>
      </c>
      <c r="F117" s="185"/>
      <c r="G117" s="185"/>
      <c r="H117" s="186"/>
      <c r="I117" s="98"/>
      <c r="J117" s="97"/>
      <c r="K117" s="93"/>
      <c r="L117" s="287" t="str">
        <f>_xlfn.IFERROR(VLOOKUP(CONCATENATE(I117,J117,K117),'Codigos Provincias'!$G$1:$H$1250,2,0),"CORREGIR")</f>
        <v>CORREGIR</v>
      </c>
      <c r="M117" s="94"/>
      <c r="N117" s="91"/>
      <c r="O117" s="90"/>
      <c r="P117" s="90"/>
      <c r="Q117" s="200"/>
      <c r="R117" s="291"/>
      <c r="S117" s="291"/>
      <c r="T117" s="291"/>
      <c r="U117" s="201"/>
      <c r="V117" s="96"/>
      <c r="W117" s="202"/>
      <c r="X117" s="203"/>
      <c r="Y117" s="96"/>
      <c r="Z117" s="204"/>
      <c r="AA117" s="205"/>
      <c r="AB117" s="204"/>
      <c r="AC117" s="99"/>
      <c r="AD117" s="99"/>
      <c r="AE117" s="204"/>
      <c r="AF117" s="206"/>
    </row>
    <row r="118" spans="1:32" ht="15">
      <c r="A118" s="153">
        <f t="shared" si="3"/>
        <v>112</v>
      </c>
      <c r="B118" s="91"/>
      <c r="C118" s="92"/>
      <c r="D118" s="179"/>
      <c r="E118" s="136" t="str">
        <f t="shared" si="2"/>
        <v>REVISAR CÉDULA</v>
      </c>
      <c r="F118" s="185"/>
      <c r="G118" s="185"/>
      <c r="H118" s="186"/>
      <c r="I118" s="98"/>
      <c r="J118" s="97"/>
      <c r="K118" s="93"/>
      <c r="L118" s="287" t="str">
        <f>_xlfn.IFERROR(VLOOKUP(CONCATENATE(I118,J118,K118),'Codigos Provincias'!$G$1:$H$1250,2,0),"CORREGIR")</f>
        <v>CORREGIR</v>
      </c>
      <c r="M118" s="94"/>
      <c r="N118" s="91"/>
      <c r="O118" s="90"/>
      <c r="P118" s="90"/>
      <c r="Q118" s="200"/>
      <c r="R118" s="291"/>
      <c r="S118" s="291"/>
      <c r="T118" s="291"/>
      <c r="U118" s="201"/>
      <c r="V118" s="96"/>
      <c r="W118" s="202"/>
      <c r="X118" s="203"/>
      <c r="Y118" s="96"/>
      <c r="Z118" s="204"/>
      <c r="AA118" s="205"/>
      <c r="AB118" s="204"/>
      <c r="AC118" s="99"/>
      <c r="AD118" s="99"/>
      <c r="AE118" s="204"/>
      <c r="AF118" s="206"/>
    </row>
    <row r="119" spans="1:32" ht="15">
      <c r="A119" s="153">
        <f t="shared" si="3"/>
        <v>113</v>
      </c>
      <c r="B119" s="91"/>
      <c r="C119" s="92"/>
      <c r="D119" s="179"/>
      <c r="E119" s="136" t="str">
        <f t="shared" si="2"/>
        <v>REVISAR CÉDULA</v>
      </c>
      <c r="F119" s="185"/>
      <c r="G119" s="185"/>
      <c r="H119" s="186"/>
      <c r="I119" s="98"/>
      <c r="J119" s="97"/>
      <c r="K119" s="93"/>
      <c r="L119" s="287" t="str">
        <f>_xlfn.IFERROR(VLOOKUP(CONCATENATE(I119,J119,K119),'Codigos Provincias'!$G$1:$H$1250,2,0),"CORREGIR")</f>
        <v>CORREGIR</v>
      </c>
      <c r="M119" s="94"/>
      <c r="N119" s="91"/>
      <c r="O119" s="90"/>
      <c r="P119" s="90"/>
      <c r="Q119" s="200"/>
      <c r="R119" s="291"/>
      <c r="S119" s="291"/>
      <c r="T119" s="291"/>
      <c r="U119" s="201"/>
      <c r="V119" s="96"/>
      <c r="W119" s="202"/>
      <c r="X119" s="203"/>
      <c r="Y119" s="96"/>
      <c r="Z119" s="204"/>
      <c r="AA119" s="205"/>
      <c r="AB119" s="204"/>
      <c r="AC119" s="99"/>
      <c r="AD119" s="99"/>
      <c r="AE119" s="204"/>
      <c r="AF119" s="206"/>
    </row>
    <row r="120" spans="1:32" ht="15">
      <c r="A120" s="153">
        <f t="shared" si="3"/>
        <v>114</v>
      </c>
      <c r="B120" s="91"/>
      <c r="C120" s="92"/>
      <c r="D120" s="179"/>
      <c r="E120" s="136" t="str">
        <f t="shared" si="2"/>
        <v>REVISAR CÉDULA</v>
      </c>
      <c r="F120" s="185"/>
      <c r="G120" s="185"/>
      <c r="H120" s="186"/>
      <c r="I120" s="98"/>
      <c r="J120" s="97"/>
      <c r="K120" s="93"/>
      <c r="L120" s="287" t="str">
        <f>_xlfn.IFERROR(VLOOKUP(CONCATENATE(I120,J120,K120),'Codigos Provincias'!$G$1:$H$1250,2,0),"CORREGIR")</f>
        <v>CORREGIR</v>
      </c>
      <c r="M120" s="94"/>
      <c r="N120" s="91"/>
      <c r="O120" s="90"/>
      <c r="P120" s="90"/>
      <c r="Q120" s="200"/>
      <c r="R120" s="291"/>
      <c r="S120" s="291"/>
      <c r="T120" s="291"/>
      <c r="U120" s="201"/>
      <c r="V120" s="96"/>
      <c r="W120" s="202"/>
      <c r="X120" s="203"/>
      <c r="Y120" s="96"/>
      <c r="Z120" s="204"/>
      <c r="AA120" s="205"/>
      <c r="AB120" s="204"/>
      <c r="AC120" s="99"/>
      <c r="AD120" s="99"/>
      <c r="AE120" s="204"/>
      <c r="AF120" s="206"/>
    </row>
    <row r="121" spans="1:32" ht="15">
      <c r="A121" s="153">
        <f t="shared" si="3"/>
        <v>115</v>
      </c>
      <c r="B121" s="91"/>
      <c r="C121" s="92"/>
      <c r="D121" s="179"/>
      <c r="E121" s="136" t="str">
        <f t="shared" si="2"/>
        <v>REVISAR CÉDULA</v>
      </c>
      <c r="F121" s="185"/>
      <c r="G121" s="185"/>
      <c r="H121" s="186"/>
      <c r="I121" s="98"/>
      <c r="J121" s="97"/>
      <c r="K121" s="93"/>
      <c r="L121" s="287" t="str">
        <f>_xlfn.IFERROR(VLOOKUP(CONCATENATE(I121,J121,K121),'Codigos Provincias'!$G$1:$H$1250,2,0),"CORREGIR")</f>
        <v>CORREGIR</v>
      </c>
      <c r="M121" s="94"/>
      <c r="N121" s="91"/>
      <c r="O121" s="90"/>
      <c r="P121" s="90"/>
      <c r="Q121" s="200"/>
      <c r="R121" s="291"/>
      <c r="S121" s="291"/>
      <c r="T121" s="291"/>
      <c r="U121" s="201"/>
      <c r="V121" s="96"/>
      <c r="W121" s="202"/>
      <c r="X121" s="203"/>
      <c r="Y121" s="96"/>
      <c r="Z121" s="204"/>
      <c r="AA121" s="205"/>
      <c r="AB121" s="204"/>
      <c r="AC121" s="99"/>
      <c r="AD121" s="99"/>
      <c r="AE121" s="204"/>
      <c r="AF121" s="206"/>
    </row>
    <row r="122" spans="1:32" ht="15">
      <c r="A122" s="153">
        <f t="shared" si="3"/>
        <v>116</v>
      </c>
      <c r="B122" s="91"/>
      <c r="C122" s="92"/>
      <c r="D122" s="179"/>
      <c r="E122" s="136" t="str">
        <f t="shared" si="2"/>
        <v>REVISAR CÉDULA</v>
      </c>
      <c r="F122" s="185"/>
      <c r="G122" s="185"/>
      <c r="H122" s="186"/>
      <c r="I122" s="98"/>
      <c r="J122" s="97"/>
      <c r="K122" s="93"/>
      <c r="L122" s="287" t="str">
        <f>_xlfn.IFERROR(VLOOKUP(CONCATENATE(I122,J122,K122),'Codigos Provincias'!$G$1:$H$1250,2,0),"CORREGIR")</f>
        <v>CORREGIR</v>
      </c>
      <c r="M122" s="94"/>
      <c r="N122" s="91"/>
      <c r="O122" s="90"/>
      <c r="P122" s="90"/>
      <c r="Q122" s="200"/>
      <c r="R122" s="291"/>
      <c r="S122" s="291"/>
      <c r="T122" s="291"/>
      <c r="U122" s="201"/>
      <c r="V122" s="96"/>
      <c r="W122" s="202"/>
      <c r="X122" s="203"/>
      <c r="Y122" s="96"/>
      <c r="Z122" s="204"/>
      <c r="AA122" s="205"/>
      <c r="AB122" s="204"/>
      <c r="AC122" s="99"/>
      <c r="AD122" s="99"/>
      <c r="AE122" s="204"/>
      <c r="AF122" s="206"/>
    </row>
    <row r="123" spans="1:32" ht="15">
      <c r="A123" s="153">
        <f t="shared" si="3"/>
        <v>117</v>
      </c>
      <c r="B123" s="91"/>
      <c r="C123" s="92"/>
      <c r="D123" s="179"/>
      <c r="E123" s="136" t="str">
        <f t="shared" si="2"/>
        <v>REVISAR CÉDULA</v>
      </c>
      <c r="F123" s="185"/>
      <c r="G123" s="185"/>
      <c r="H123" s="186"/>
      <c r="I123" s="98"/>
      <c r="J123" s="97"/>
      <c r="K123" s="93"/>
      <c r="L123" s="287" t="str">
        <f>_xlfn.IFERROR(VLOOKUP(CONCATENATE(I123,J123,K123),'Codigos Provincias'!$G$1:$H$1250,2,0),"CORREGIR")</f>
        <v>CORREGIR</v>
      </c>
      <c r="M123" s="94"/>
      <c r="N123" s="91"/>
      <c r="O123" s="90"/>
      <c r="P123" s="90"/>
      <c r="Q123" s="200"/>
      <c r="R123" s="291"/>
      <c r="S123" s="291"/>
      <c r="T123" s="291"/>
      <c r="U123" s="201"/>
      <c r="V123" s="96"/>
      <c r="W123" s="202"/>
      <c r="X123" s="203"/>
      <c r="Y123" s="96"/>
      <c r="Z123" s="204"/>
      <c r="AA123" s="205"/>
      <c r="AB123" s="204"/>
      <c r="AC123" s="99"/>
      <c r="AD123" s="99"/>
      <c r="AE123" s="204"/>
      <c r="AF123" s="206"/>
    </row>
    <row r="124" spans="1:32" ht="15">
      <c r="A124" s="153">
        <f t="shared" si="3"/>
        <v>118</v>
      </c>
      <c r="B124" s="91"/>
      <c r="C124" s="92"/>
      <c r="D124" s="179"/>
      <c r="E124" s="136" t="str">
        <f t="shared" si="2"/>
        <v>REVISAR CÉDULA</v>
      </c>
      <c r="F124" s="185"/>
      <c r="G124" s="185"/>
      <c r="H124" s="186"/>
      <c r="I124" s="98"/>
      <c r="J124" s="97"/>
      <c r="K124" s="93"/>
      <c r="L124" s="287" t="str">
        <f>_xlfn.IFERROR(VLOOKUP(CONCATENATE(I124,J124,K124),'Codigos Provincias'!$G$1:$H$1250,2,0),"CORREGIR")</f>
        <v>CORREGIR</v>
      </c>
      <c r="M124" s="94"/>
      <c r="N124" s="91"/>
      <c r="O124" s="90"/>
      <c r="P124" s="90"/>
      <c r="Q124" s="200"/>
      <c r="R124" s="291"/>
      <c r="S124" s="291"/>
      <c r="T124" s="291"/>
      <c r="U124" s="201"/>
      <c r="V124" s="96"/>
      <c r="W124" s="202"/>
      <c r="X124" s="203"/>
      <c r="Y124" s="96"/>
      <c r="Z124" s="204"/>
      <c r="AA124" s="205"/>
      <c r="AB124" s="204"/>
      <c r="AC124" s="99"/>
      <c r="AD124" s="99"/>
      <c r="AE124" s="204"/>
      <c r="AF124" s="206"/>
    </row>
    <row r="125" spans="1:32" ht="15">
      <c r="A125" s="153">
        <f t="shared" si="3"/>
        <v>119</v>
      </c>
      <c r="B125" s="91"/>
      <c r="C125" s="92"/>
      <c r="D125" s="179"/>
      <c r="E125" s="136" t="str">
        <f t="shared" si="2"/>
        <v>REVISAR CÉDULA</v>
      </c>
      <c r="F125" s="185"/>
      <c r="G125" s="185"/>
      <c r="H125" s="186"/>
      <c r="I125" s="98"/>
      <c r="J125" s="97"/>
      <c r="K125" s="93"/>
      <c r="L125" s="287" t="str">
        <f>_xlfn.IFERROR(VLOOKUP(CONCATENATE(I125,J125,K125),'Codigos Provincias'!$G$1:$H$1250,2,0),"CORREGIR")</f>
        <v>CORREGIR</v>
      </c>
      <c r="M125" s="94"/>
      <c r="N125" s="91"/>
      <c r="O125" s="90"/>
      <c r="P125" s="90"/>
      <c r="Q125" s="200"/>
      <c r="R125" s="291"/>
      <c r="S125" s="291"/>
      <c r="T125" s="291"/>
      <c r="U125" s="201"/>
      <c r="V125" s="96"/>
      <c r="W125" s="202"/>
      <c r="X125" s="203"/>
      <c r="Y125" s="96"/>
      <c r="Z125" s="204"/>
      <c r="AA125" s="205"/>
      <c r="AB125" s="204"/>
      <c r="AC125" s="99"/>
      <c r="AD125" s="99"/>
      <c r="AE125" s="204"/>
      <c r="AF125" s="206"/>
    </row>
    <row r="126" spans="1:32" ht="15">
      <c r="A126" s="153">
        <f t="shared" si="3"/>
        <v>120</v>
      </c>
      <c r="B126" s="91"/>
      <c r="C126" s="92"/>
      <c r="D126" s="179"/>
      <c r="E126" s="136" t="str">
        <f t="shared" si="2"/>
        <v>REVISAR CÉDULA</v>
      </c>
      <c r="F126" s="185"/>
      <c r="G126" s="185"/>
      <c r="H126" s="186"/>
      <c r="I126" s="98"/>
      <c r="J126" s="97"/>
      <c r="K126" s="93"/>
      <c r="L126" s="287" t="str">
        <f>_xlfn.IFERROR(VLOOKUP(CONCATENATE(I126,J126,K126),'Codigos Provincias'!$G$1:$H$1250,2,0),"CORREGIR")</f>
        <v>CORREGIR</v>
      </c>
      <c r="M126" s="94"/>
      <c r="N126" s="91"/>
      <c r="O126" s="90"/>
      <c r="P126" s="90"/>
      <c r="Q126" s="200"/>
      <c r="R126" s="291"/>
      <c r="S126" s="291"/>
      <c r="T126" s="291"/>
      <c r="U126" s="201"/>
      <c r="V126" s="96"/>
      <c r="W126" s="202"/>
      <c r="X126" s="203"/>
      <c r="Y126" s="96"/>
      <c r="Z126" s="204"/>
      <c r="AA126" s="205"/>
      <c r="AB126" s="204"/>
      <c r="AC126" s="99"/>
      <c r="AD126" s="99"/>
      <c r="AE126" s="204"/>
      <c r="AF126" s="206"/>
    </row>
    <row r="127" spans="1:32" ht="15">
      <c r="A127" s="153">
        <f t="shared" si="3"/>
        <v>121</v>
      </c>
      <c r="B127" s="91"/>
      <c r="C127" s="92"/>
      <c r="D127" s="179"/>
      <c r="E127" s="136" t="str">
        <f t="shared" si="2"/>
        <v>REVISAR CÉDULA</v>
      </c>
      <c r="F127" s="185"/>
      <c r="G127" s="185"/>
      <c r="H127" s="186"/>
      <c r="I127" s="98"/>
      <c r="J127" s="97"/>
      <c r="K127" s="93"/>
      <c r="L127" s="287" t="str">
        <f>_xlfn.IFERROR(VLOOKUP(CONCATENATE(I127,J127,K127),'Codigos Provincias'!$G$1:$H$1250,2,0),"CORREGIR")</f>
        <v>CORREGIR</v>
      </c>
      <c r="M127" s="94"/>
      <c r="N127" s="91"/>
      <c r="O127" s="90"/>
      <c r="P127" s="90"/>
      <c r="Q127" s="200"/>
      <c r="R127" s="291"/>
      <c r="S127" s="291"/>
      <c r="T127" s="291"/>
      <c r="U127" s="201"/>
      <c r="V127" s="96"/>
      <c r="W127" s="202"/>
      <c r="X127" s="203"/>
      <c r="Y127" s="96"/>
      <c r="Z127" s="204"/>
      <c r="AA127" s="205"/>
      <c r="AB127" s="204"/>
      <c r="AC127" s="99"/>
      <c r="AD127" s="99"/>
      <c r="AE127" s="204"/>
      <c r="AF127" s="206"/>
    </row>
    <row r="128" spans="1:32" ht="15">
      <c r="A128" s="153">
        <f t="shared" si="3"/>
        <v>122</v>
      </c>
      <c r="B128" s="91"/>
      <c r="C128" s="92"/>
      <c r="D128" s="179"/>
      <c r="E128" s="136" t="str">
        <f t="shared" si="2"/>
        <v>REVISAR CÉDULA</v>
      </c>
      <c r="F128" s="185"/>
      <c r="G128" s="185"/>
      <c r="H128" s="186"/>
      <c r="I128" s="98"/>
      <c r="J128" s="97"/>
      <c r="K128" s="93"/>
      <c r="L128" s="287" t="str">
        <f>_xlfn.IFERROR(VLOOKUP(CONCATENATE(I128,J128,K128),'Codigos Provincias'!$G$1:$H$1250,2,0),"CORREGIR")</f>
        <v>CORREGIR</v>
      </c>
      <c r="M128" s="94"/>
      <c r="N128" s="91"/>
      <c r="O128" s="90"/>
      <c r="P128" s="90"/>
      <c r="Q128" s="200"/>
      <c r="R128" s="291"/>
      <c r="S128" s="291"/>
      <c r="T128" s="291"/>
      <c r="U128" s="201"/>
      <c r="V128" s="96"/>
      <c r="W128" s="202"/>
      <c r="X128" s="203"/>
      <c r="Y128" s="96"/>
      <c r="Z128" s="204"/>
      <c r="AA128" s="205"/>
      <c r="AB128" s="204"/>
      <c r="AC128" s="99"/>
      <c r="AD128" s="99"/>
      <c r="AE128" s="204"/>
      <c r="AF128" s="206"/>
    </row>
    <row r="129" spans="1:32" ht="15">
      <c r="A129" s="153">
        <f t="shared" si="3"/>
        <v>123</v>
      </c>
      <c r="B129" s="91"/>
      <c r="C129" s="92"/>
      <c r="D129" s="179"/>
      <c r="E129" s="136" t="str">
        <f t="shared" si="2"/>
        <v>REVISAR CÉDULA</v>
      </c>
      <c r="F129" s="185"/>
      <c r="G129" s="185"/>
      <c r="H129" s="186"/>
      <c r="I129" s="98"/>
      <c r="J129" s="97"/>
      <c r="K129" s="93"/>
      <c r="L129" s="287" t="str">
        <f>_xlfn.IFERROR(VLOOKUP(CONCATENATE(I129,J129,K129),'Codigos Provincias'!$G$1:$H$1250,2,0),"CORREGIR")</f>
        <v>CORREGIR</v>
      </c>
      <c r="M129" s="94"/>
      <c r="N129" s="91"/>
      <c r="O129" s="90"/>
      <c r="P129" s="90"/>
      <c r="Q129" s="200"/>
      <c r="R129" s="291"/>
      <c r="S129" s="291"/>
      <c r="T129" s="291"/>
      <c r="U129" s="201"/>
      <c r="V129" s="96"/>
      <c r="W129" s="202"/>
      <c r="X129" s="203"/>
      <c r="Y129" s="96"/>
      <c r="Z129" s="204"/>
      <c r="AA129" s="205"/>
      <c r="AB129" s="204"/>
      <c r="AC129" s="99"/>
      <c r="AD129" s="99"/>
      <c r="AE129" s="204"/>
      <c r="AF129" s="206"/>
    </row>
    <row r="130" spans="1:32" ht="15">
      <c r="A130" s="153">
        <f t="shared" si="3"/>
        <v>124</v>
      </c>
      <c r="B130" s="91"/>
      <c r="C130" s="92"/>
      <c r="D130" s="179"/>
      <c r="E130" s="136" t="str">
        <f t="shared" si="2"/>
        <v>REVISAR CÉDULA</v>
      </c>
      <c r="F130" s="185"/>
      <c r="G130" s="185"/>
      <c r="H130" s="186"/>
      <c r="I130" s="98"/>
      <c r="J130" s="97"/>
      <c r="K130" s="93"/>
      <c r="L130" s="287" t="str">
        <f>_xlfn.IFERROR(VLOOKUP(CONCATENATE(I130,J130,K130),'Codigos Provincias'!$G$1:$H$1250,2,0),"CORREGIR")</f>
        <v>CORREGIR</v>
      </c>
      <c r="M130" s="94"/>
      <c r="N130" s="91"/>
      <c r="O130" s="90"/>
      <c r="P130" s="90"/>
      <c r="Q130" s="200"/>
      <c r="R130" s="291"/>
      <c r="S130" s="291"/>
      <c r="T130" s="291"/>
      <c r="U130" s="201"/>
      <c r="V130" s="96"/>
      <c r="W130" s="202"/>
      <c r="X130" s="203"/>
      <c r="Y130" s="96"/>
      <c r="Z130" s="204"/>
      <c r="AA130" s="205"/>
      <c r="AB130" s="204"/>
      <c r="AC130" s="99"/>
      <c r="AD130" s="99"/>
      <c r="AE130" s="204"/>
      <c r="AF130" s="206"/>
    </row>
    <row r="131" spans="1:32" ht="15">
      <c r="A131" s="153">
        <f t="shared" si="3"/>
        <v>125</v>
      </c>
      <c r="B131" s="91"/>
      <c r="C131" s="92"/>
      <c r="D131" s="179"/>
      <c r="E131" s="136" t="str">
        <f t="shared" si="2"/>
        <v>REVISAR CÉDULA</v>
      </c>
      <c r="F131" s="185"/>
      <c r="G131" s="185"/>
      <c r="H131" s="186"/>
      <c r="I131" s="98"/>
      <c r="J131" s="97"/>
      <c r="K131" s="93"/>
      <c r="L131" s="287" t="str">
        <f>_xlfn.IFERROR(VLOOKUP(CONCATENATE(I131,J131,K131),'Codigos Provincias'!$G$1:$H$1250,2,0),"CORREGIR")</f>
        <v>CORREGIR</v>
      </c>
      <c r="M131" s="94"/>
      <c r="N131" s="91"/>
      <c r="O131" s="90"/>
      <c r="P131" s="90"/>
      <c r="Q131" s="200"/>
      <c r="R131" s="291"/>
      <c r="S131" s="291"/>
      <c r="T131" s="291"/>
      <c r="U131" s="201"/>
      <c r="V131" s="96"/>
      <c r="W131" s="202"/>
      <c r="X131" s="203"/>
      <c r="Y131" s="96"/>
      <c r="Z131" s="204"/>
      <c r="AA131" s="205"/>
      <c r="AB131" s="204"/>
      <c r="AC131" s="99"/>
      <c r="AD131" s="99"/>
      <c r="AE131" s="204"/>
      <c r="AF131" s="206"/>
    </row>
    <row r="132" spans="1:32" ht="15">
      <c r="A132" s="153">
        <f t="shared" si="3"/>
        <v>126</v>
      </c>
      <c r="B132" s="91"/>
      <c r="C132" s="92"/>
      <c r="D132" s="179"/>
      <c r="E132" s="136" t="str">
        <f t="shared" si="2"/>
        <v>REVISAR CÉDULA</v>
      </c>
      <c r="F132" s="185"/>
      <c r="G132" s="185"/>
      <c r="H132" s="186"/>
      <c r="I132" s="98"/>
      <c r="J132" s="97"/>
      <c r="K132" s="93"/>
      <c r="L132" s="287" t="str">
        <f>_xlfn.IFERROR(VLOOKUP(CONCATENATE(I132,J132,K132),'Codigos Provincias'!$G$1:$H$1250,2,0),"CORREGIR")</f>
        <v>CORREGIR</v>
      </c>
      <c r="M132" s="94"/>
      <c r="N132" s="91"/>
      <c r="O132" s="90"/>
      <c r="P132" s="90"/>
      <c r="Q132" s="200"/>
      <c r="R132" s="291"/>
      <c r="S132" s="291"/>
      <c r="T132" s="291"/>
      <c r="U132" s="201"/>
      <c r="V132" s="96"/>
      <c r="W132" s="202"/>
      <c r="X132" s="203"/>
      <c r="Y132" s="96"/>
      <c r="Z132" s="204"/>
      <c r="AA132" s="205"/>
      <c r="AB132" s="204"/>
      <c r="AC132" s="99"/>
      <c r="AD132" s="99"/>
      <c r="AE132" s="204"/>
      <c r="AF132" s="206"/>
    </row>
    <row r="133" spans="1:32" ht="15">
      <c r="A133" s="153">
        <f t="shared" si="3"/>
        <v>127</v>
      </c>
      <c r="B133" s="91"/>
      <c r="C133" s="92"/>
      <c r="D133" s="179"/>
      <c r="E133" s="136" t="str">
        <f t="shared" si="2"/>
        <v>REVISAR CÉDULA</v>
      </c>
      <c r="F133" s="185"/>
      <c r="G133" s="185"/>
      <c r="H133" s="186"/>
      <c r="I133" s="98"/>
      <c r="J133" s="97"/>
      <c r="K133" s="93"/>
      <c r="L133" s="287" t="str">
        <f>_xlfn.IFERROR(VLOOKUP(CONCATENATE(I133,J133,K133),'Codigos Provincias'!$G$1:$H$1250,2,0),"CORREGIR")</f>
        <v>CORREGIR</v>
      </c>
      <c r="M133" s="94"/>
      <c r="N133" s="91"/>
      <c r="O133" s="90"/>
      <c r="P133" s="90"/>
      <c r="Q133" s="200"/>
      <c r="R133" s="291"/>
      <c r="S133" s="291"/>
      <c r="T133" s="291"/>
      <c r="U133" s="201"/>
      <c r="V133" s="96"/>
      <c r="W133" s="202"/>
      <c r="X133" s="203"/>
      <c r="Y133" s="96"/>
      <c r="Z133" s="204"/>
      <c r="AA133" s="205"/>
      <c r="AB133" s="204"/>
      <c r="AC133" s="99"/>
      <c r="AD133" s="99"/>
      <c r="AE133" s="204"/>
      <c r="AF133" s="206"/>
    </row>
    <row r="134" spans="1:32" ht="15">
      <c r="A134" s="153">
        <f t="shared" si="3"/>
        <v>128</v>
      </c>
      <c r="B134" s="91"/>
      <c r="C134" s="92"/>
      <c r="D134" s="179"/>
      <c r="E134" s="136" t="str">
        <f t="shared" si="2"/>
        <v>REVISAR CÉDULA</v>
      </c>
      <c r="F134" s="185"/>
      <c r="G134" s="185"/>
      <c r="H134" s="186"/>
      <c r="I134" s="98"/>
      <c r="J134" s="97"/>
      <c r="K134" s="93"/>
      <c r="L134" s="287" t="str">
        <f>_xlfn.IFERROR(VLOOKUP(CONCATENATE(I134,J134,K134),'Codigos Provincias'!$G$1:$H$1250,2,0),"CORREGIR")</f>
        <v>CORREGIR</v>
      </c>
      <c r="M134" s="94"/>
      <c r="N134" s="91"/>
      <c r="O134" s="90"/>
      <c r="P134" s="90"/>
      <c r="Q134" s="200"/>
      <c r="R134" s="291"/>
      <c r="S134" s="291"/>
      <c r="T134" s="291"/>
      <c r="U134" s="201"/>
      <c r="V134" s="96"/>
      <c r="W134" s="202"/>
      <c r="X134" s="203"/>
      <c r="Y134" s="96"/>
      <c r="Z134" s="204"/>
      <c r="AA134" s="205"/>
      <c r="AB134" s="204"/>
      <c r="AC134" s="99"/>
      <c r="AD134" s="99"/>
      <c r="AE134" s="204"/>
      <c r="AF134" s="206"/>
    </row>
    <row r="135" spans="1:32" ht="15">
      <c r="A135" s="153">
        <f t="shared" si="3"/>
        <v>129</v>
      </c>
      <c r="B135" s="91"/>
      <c r="C135" s="92"/>
      <c r="D135" s="179"/>
      <c r="E135" s="136" t="str">
        <f t="shared" si="2"/>
        <v>REVISAR CÉDULA</v>
      </c>
      <c r="F135" s="185"/>
      <c r="G135" s="185"/>
      <c r="H135" s="186"/>
      <c r="I135" s="98"/>
      <c r="J135" s="97"/>
      <c r="K135" s="93"/>
      <c r="L135" s="287" t="str">
        <f>_xlfn.IFERROR(VLOOKUP(CONCATENATE(I135,J135,K135),'Codigos Provincias'!$G$1:$H$1250,2,0),"CORREGIR")</f>
        <v>CORREGIR</v>
      </c>
      <c r="M135" s="94"/>
      <c r="N135" s="91"/>
      <c r="O135" s="90"/>
      <c r="P135" s="90"/>
      <c r="Q135" s="200"/>
      <c r="R135" s="291"/>
      <c r="S135" s="291"/>
      <c r="T135" s="291"/>
      <c r="U135" s="201"/>
      <c r="V135" s="96"/>
      <c r="W135" s="202"/>
      <c r="X135" s="203"/>
      <c r="Y135" s="96"/>
      <c r="Z135" s="204"/>
      <c r="AA135" s="205"/>
      <c r="AB135" s="204"/>
      <c r="AC135" s="99"/>
      <c r="AD135" s="99"/>
      <c r="AE135" s="204"/>
      <c r="AF135" s="206"/>
    </row>
    <row r="136" spans="1:32" ht="15">
      <c r="A136" s="153">
        <f t="shared" si="3"/>
        <v>130</v>
      </c>
      <c r="B136" s="91"/>
      <c r="C136" s="92"/>
      <c r="D136" s="179"/>
      <c r="E136" s="136" t="str">
        <f aca="true" t="shared" si="4" ref="E136:E199">IF(LEN(D136)=10,"EC",IF(LEN(D136)=8,"REFUGIADO","REVISAR CÉDULA"))</f>
        <v>REVISAR CÉDULA</v>
      </c>
      <c r="F136" s="185"/>
      <c r="G136" s="185"/>
      <c r="H136" s="186"/>
      <c r="I136" s="98"/>
      <c r="J136" s="97"/>
      <c r="K136" s="93"/>
      <c r="L136" s="287" t="str">
        <f>_xlfn.IFERROR(VLOOKUP(CONCATENATE(I136,J136,K136),'Codigos Provincias'!$G$1:$H$1250,2,0),"CORREGIR")</f>
        <v>CORREGIR</v>
      </c>
      <c r="M136" s="94"/>
      <c r="N136" s="91"/>
      <c r="O136" s="90"/>
      <c r="P136" s="90"/>
      <c r="Q136" s="200"/>
      <c r="R136" s="291"/>
      <c r="S136" s="291"/>
      <c r="T136" s="291"/>
      <c r="U136" s="201"/>
      <c r="V136" s="96"/>
      <c r="W136" s="202"/>
      <c r="X136" s="203"/>
      <c r="Y136" s="96"/>
      <c r="Z136" s="204"/>
      <c r="AA136" s="205"/>
      <c r="AB136" s="204"/>
      <c r="AC136" s="99"/>
      <c r="AD136" s="99"/>
      <c r="AE136" s="204"/>
      <c r="AF136" s="206"/>
    </row>
    <row r="137" spans="1:32" ht="15">
      <c r="A137" s="153">
        <f aca="true" t="shared" si="5" ref="A137:A200">A136+1</f>
        <v>131</v>
      </c>
      <c r="B137" s="91"/>
      <c r="C137" s="92"/>
      <c r="D137" s="179"/>
      <c r="E137" s="136" t="str">
        <f t="shared" si="4"/>
        <v>REVISAR CÉDULA</v>
      </c>
      <c r="F137" s="185"/>
      <c r="G137" s="185"/>
      <c r="H137" s="186"/>
      <c r="I137" s="98"/>
      <c r="J137" s="97"/>
      <c r="K137" s="93"/>
      <c r="L137" s="287" t="str">
        <f>_xlfn.IFERROR(VLOOKUP(CONCATENATE(I137,J137,K137),'Codigos Provincias'!$G$1:$H$1250,2,0),"CORREGIR")</f>
        <v>CORREGIR</v>
      </c>
      <c r="M137" s="94"/>
      <c r="N137" s="91"/>
      <c r="O137" s="90"/>
      <c r="P137" s="90"/>
      <c r="Q137" s="200"/>
      <c r="R137" s="291"/>
      <c r="S137" s="291"/>
      <c r="T137" s="291"/>
      <c r="U137" s="201"/>
      <c r="V137" s="96"/>
      <c r="W137" s="202"/>
      <c r="X137" s="203"/>
      <c r="Y137" s="96"/>
      <c r="Z137" s="204"/>
      <c r="AA137" s="205"/>
      <c r="AB137" s="204"/>
      <c r="AC137" s="99"/>
      <c r="AD137" s="99"/>
      <c r="AE137" s="204"/>
      <c r="AF137" s="206"/>
    </row>
    <row r="138" spans="1:32" ht="15">
      <c r="A138" s="153">
        <f t="shared" si="5"/>
        <v>132</v>
      </c>
      <c r="B138" s="91"/>
      <c r="C138" s="92"/>
      <c r="D138" s="179"/>
      <c r="E138" s="136" t="str">
        <f t="shared" si="4"/>
        <v>REVISAR CÉDULA</v>
      </c>
      <c r="F138" s="185"/>
      <c r="G138" s="185"/>
      <c r="H138" s="186"/>
      <c r="I138" s="98"/>
      <c r="J138" s="97"/>
      <c r="K138" s="93"/>
      <c r="L138" s="287" t="str">
        <f>_xlfn.IFERROR(VLOOKUP(CONCATENATE(I138,J138,K138),'Codigos Provincias'!$G$1:$H$1250,2,0),"CORREGIR")</f>
        <v>CORREGIR</v>
      </c>
      <c r="M138" s="94"/>
      <c r="N138" s="91"/>
      <c r="O138" s="90"/>
      <c r="P138" s="90"/>
      <c r="Q138" s="200"/>
      <c r="R138" s="291"/>
      <c r="S138" s="291"/>
      <c r="T138" s="291"/>
      <c r="U138" s="201"/>
      <c r="V138" s="96"/>
      <c r="W138" s="202"/>
      <c r="X138" s="203"/>
      <c r="Y138" s="96"/>
      <c r="Z138" s="204"/>
      <c r="AA138" s="205"/>
      <c r="AB138" s="204"/>
      <c r="AC138" s="99"/>
      <c r="AD138" s="99"/>
      <c r="AE138" s="204"/>
      <c r="AF138" s="206"/>
    </row>
    <row r="139" spans="1:32" ht="15">
      <c r="A139" s="153">
        <f t="shared" si="5"/>
        <v>133</v>
      </c>
      <c r="B139" s="91"/>
      <c r="C139" s="92"/>
      <c r="D139" s="179"/>
      <c r="E139" s="136" t="str">
        <f t="shared" si="4"/>
        <v>REVISAR CÉDULA</v>
      </c>
      <c r="F139" s="185"/>
      <c r="G139" s="185"/>
      <c r="H139" s="186"/>
      <c r="I139" s="98"/>
      <c r="J139" s="97"/>
      <c r="K139" s="93"/>
      <c r="L139" s="287" t="str">
        <f>_xlfn.IFERROR(VLOOKUP(CONCATENATE(I139,J139,K139),'Codigos Provincias'!$G$1:$H$1250,2,0),"CORREGIR")</f>
        <v>CORREGIR</v>
      </c>
      <c r="M139" s="94"/>
      <c r="N139" s="91"/>
      <c r="O139" s="90"/>
      <c r="P139" s="90"/>
      <c r="Q139" s="200"/>
      <c r="R139" s="291"/>
      <c r="S139" s="291"/>
      <c r="T139" s="291"/>
      <c r="U139" s="201"/>
      <c r="V139" s="96"/>
      <c r="W139" s="202"/>
      <c r="X139" s="203"/>
      <c r="Y139" s="96"/>
      <c r="Z139" s="204"/>
      <c r="AA139" s="205"/>
      <c r="AB139" s="204"/>
      <c r="AC139" s="99"/>
      <c r="AD139" s="99"/>
      <c r="AE139" s="204"/>
      <c r="AF139" s="206"/>
    </row>
    <row r="140" spans="1:32" ht="15">
      <c r="A140" s="153">
        <f t="shared" si="5"/>
        <v>134</v>
      </c>
      <c r="B140" s="91"/>
      <c r="C140" s="92"/>
      <c r="D140" s="179"/>
      <c r="E140" s="136" t="str">
        <f t="shared" si="4"/>
        <v>REVISAR CÉDULA</v>
      </c>
      <c r="F140" s="185"/>
      <c r="G140" s="185"/>
      <c r="H140" s="186"/>
      <c r="I140" s="98"/>
      <c r="J140" s="97"/>
      <c r="K140" s="93"/>
      <c r="L140" s="287" t="str">
        <f>_xlfn.IFERROR(VLOOKUP(CONCATENATE(I140,J140,K140),'Codigos Provincias'!$G$1:$H$1250,2,0),"CORREGIR")</f>
        <v>CORREGIR</v>
      </c>
      <c r="M140" s="94"/>
      <c r="N140" s="91"/>
      <c r="O140" s="90"/>
      <c r="P140" s="90"/>
      <c r="Q140" s="200"/>
      <c r="R140" s="291"/>
      <c r="S140" s="291"/>
      <c r="T140" s="291"/>
      <c r="U140" s="201"/>
      <c r="V140" s="96"/>
      <c r="W140" s="202"/>
      <c r="X140" s="203"/>
      <c r="Y140" s="96"/>
      <c r="Z140" s="204"/>
      <c r="AA140" s="205"/>
      <c r="AB140" s="204"/>
      <c r="AC140" s="99"/>
      <c r="AD140" s="99"/>
      <c r="AE140" s="204"/>
      <c r="AF140" s="206"/>
    </row>
    <row r="141" spans="1:32" ht="15">
      <c r="A141" s="153">
        <f t="shared" si="5"/>
        <v>135</v>
      </c>
      <c r="B141" s="91"/>
      <c r="C141" s="92"/>
      <c r="D141" s="179"/>
      <c r="E141" s="136" t="str">
        <f t="shared" si="4"/>
        <v>REVISAR CÉDULA</v>
      </c>
      <c r="F141" s="185"/>
      <c r="G141" s="185"/>
      <c r="H141" s="186"/>
      <c r="I141" s="98"/>
      <c r="J141" s="97"/>
      <c r="K141" s="93"/>
      <c r="L141" s="287" t="str">
        <f>_xlfn.IFERROR(VLOOKUP(CONCATENATE(I141,J141,K141),'Codigos Provincias'!$G$1:$H$1250,2,0),"CORREGIR")</f>
        <v>CORREGIR</v>
      </c>
      <c r="M141" s="94"/>
      <c r="N141" s="91"/>
      <c r="O141" s="90"/>
      <c r="P141" s="90"/>
      <c r="Q141" s="200"/>
      <c r="R141" s="291"/>
      <c r="S141" s="291"/>
      <c r="T141" s="291"/>
      <c r="U141" s="201"/>
      <c r="V141" s="96"/>
      <c r="W141" s="202"/>
      <c r="X141" s="203"/>
      <c r="Y141" s="96"/>
      <c r="Z141" s="204"/>
      <c r="AA141" s="205"/>
      <c r="AB141" s="204"/>
      <c r="AC141" s="99"/>
      <c r="AD141" s="99"/>
      <c r="AE141" s="204"/>
      <c r="AF141" s="206"/>
    </row>
    <row r="142" spans="1:32" ht="15">
      <c r="A142" s="153">
        <f t="shared" si="5"/>
        <v>136</v>
      </c>
      <c r="B142" s="91"/>
      <c r="C142" s="92"/>
      <c r="D142" s="179"/>
      <c r="E142" s="136" t="str">
        <f t="shared" si="4"/>
        <v>REVISAR CÉDULA</v>
      </c>
      <c r="F142" s="185"/>
      <c r="G142" s="185"/>
      <c r="H142" s="186"/>
      <c r="I142" s="98"/>
      <c r="J142" s="97"/>
      <c r="K142" s="93"/>
      <c r="L142" s="287" t="str">
        <f>_xlfn.IFERROR(VLOOKUP(CONCATENATE(I142,J142,K142),'Codigos Provincias'!$G$1:$H$1250,2,0),"CORREGIR")</f>
        <v>CORREGIR</v>
      </c>
      <c r="M142" s="94"/>
      <c r="N142" s="91"/>
      <c r="O142" s="90"/>
      <c r="P142" s="90"/>
      <c r="Q142" s="200"/>
      <c r="R142" s="291"/>
      <c r="S142" s="291"/>
      <c r="T142" s="291"/>
      <c r="U142" s="201"/>
      <c r="V142" s="96"/>
      <c r="W142" s="202"/>
      <c r="X142" s="203"/>
      <c r="Y142" s="96"/>
      <c r="Z142" s="204"/>
      <c r="AA142" s="205"/>
      <c r="AB142" s="204"/>
      <c r="AC142" s="99"/>
      <c r="AD142" s="99"/>
      <c r="AE142" s="204"/>
      <c r="AF142" s="206"/>
    </row>
    <row r="143" spans="1:32" ht="15">
      <c r="A143" s="153">
        <f t="shared" si="5"/>
        <v>137</v>
      </c>
      <c r="B143" s="91"/>
      <c r="C143" s="92"/>
      <c r="D143" s="179"/>
      <c r="E143" s="136" t="str">
        <f t="shared" si="4"/>
        <v>REVISAR CÉDULA</v>
      </c>
      <c r="F143" s="185"/>
      <c r="G143" s="185"/>
      <c r="H143" s="186"/>
      <c r="I143" s="98"/>
      <c r="J143" s="97"/>
      <c r="K143" s="93"/>
      <c r="L143" s="287" t="str">
        <f>_xlfn.IFERROR(VLOOKUP(CONCATENATE(I143,J143,K143),'Codigos Provincias'!$G$1:$H$1250,2,0),"CORREGIR")</f>
        <v>CORREGIR</v>
      </c>
      <c r="M143" s="94"/>
      <c r="N143" s="91"/>
      <c r="O143" s="90"/>
      <c r="P143" s="90"/>
      <c r="Q143" s="200"/>
      <c r="R143" s="291"/>
      <c r="S143" s="291"/>
      <c r="T143" s="291"/>
      <c r="U143" s="201"/>
      <c r="V143" s="96"/>
      <c r="W143" s="202"/>
      <c r="X143" s="203"/>
      <c r="Y143" s="96"/>
      <c r="Z143" s="204"/>
      <c r="AA143" s="205"/>
      <c r="AB143" s="204"/>
      <c r="AC143" s="99"/>
      <c r="AD143" s="99"/>
      <c r="AE143" s="204"/>
      <c r="AF143" s="206"/>
    </row>
    <row r="144" spans="1:43" s="88" customFormat="1" ht="15">
      <c r="A144" s="153">
        <f t="shared" si="5"/>
        <v>138</v>
      </c>
      <c r="B144" s="91"/>
      <c r="C144" s="92"/>
      <c r="D144" s="179"/>
      <c r="E144" s="136" t="str">
        <f t="shared" si="4"/>
        <v>REVISAR CÉDULA</v>
      </c>
      <c r="F144" s="185"/>
      <c r="G144" s="185"/>
      <c r="H144" s="186"/>
      <c r="I144" s="98"/>
      <c r="J144" s="97"/>
      <c r="K144" s="93"/>
      <c r="L144" s="287" t="str">
        <f>_xlfn.IFERROR(VLOOKUP(CONCATENATE(I144,J144,K144),'Codigos Provincias'!$G$1:$H$1250,2,0),"CORREGIR")</f>
        <v>CORREGIR</v>
      </c>
      <c r="M144" s="94"/>
      <c r="N144" s="91"/>
      <c r="O144" s="90"/>
      <c r="P144" s="90"/>
      <c r="Q144" s="200"/>
      <c r="R144" s="291"/>
      <c r="S144" s="291"/>
      <c r="T144" s="291"/>
      <c r="U144" s="201"/>
      <c r="V144" s="96"/>
      <c r="W144" s="202"/>
      <c r="X144" s="203"/>
      <c r="Y144" s="96"/>
      <c r="Z144" s="204"/>
      <c r="AA144" s="205"/>
      <c r="AB144" s="204"/>
      <c r="AC144" s="99"/>
      <c r="AD144" s="99"/>
      <c r="AE144" s="204"/>
      <c r="AF144" s="206"/>
      <c r="AK144" s="53"/>
      <c r="AL144" s="53"/>
      <c r="AM144" s="53"/>
      <c r="AN144" s="53"/>
      <c r="AO144" s="53"/>
      <c r="AP144" s="53"/>
      <c r="AQ144" s="51"/>
    </row>
    <row r="145" spans="1:43" s="88" customFormat="1" ht="15">
      <c r="A145" s="153">
        <f t="shared" si="5"/>
        <v>139</v>
      </c>
      <c r="B145" s="91"/>
      <c r="C145" s="92"/>
      <c r="D145" s="179"/>
      <c r="E145" s="136" t="str">
        <f t="shared" si="4"/>
        <v>REVISAR CÉDULA</v>
      </c>
      <c r="F145" s="185"/>
      <c r="G145" s="185"/>
      <c r="H145" s="186"/>
      <c r="I145" s="98"/>
      <c r="J145" s="97"/>
      <c r="K145" s="93"/>
      <c r="L145" s="287" t="str">
        <f>_xlfn.IFERROR(VLOOKUP(CONCATENATE(I145,J145,K145),'Codigos Provincias'!$G$1:$H$1250,2,0),"CORREGIR")</f>
        <v>CORREGIR</v>
      </c>
      <c r="M145" s="94"/>
      <c r="N145" s="91"/>
      <c r="O145" s="90"/>
      <c r="P145" s="90"/>
      <c r="Q145" s="200"/>
      <c r="R145" s="291"/>
      <c r="S145" s="291"/>
      <c r="T145" s="291"/>
      <c r="U145" s="201"/>
      <c r="V145" s="96"/>
      <c r="W145" s="202"/>
      <c r="X145" s="203"/>
      <c r="Y145" s="96"/>
      <c r="Z145" s="204"/>
      <c r="AA145" s="205"/>
      <c r="AB145" s="204"/>
      <c r="AC145" s="99"/>
      <c r="AD145" s="99"/>
      <c r="AE145" s="204"/>
      <c r="AF145" s="206"/>
      <c r="AK145" s="53"/>
      <c r="AL145" s="53"/>
      <c r="AM145" s="53"/>
      <c r="AN145" s="53"/>
      <c r="AO145" s="53"/>
      <c r="AP145" s="53"/>
      <c r="AQ145" s="53"/>
    </row>
    <row r="146" spans="1:43" s="88" customFormat="1" ht="15">
      <c r="A146" s="153">
        <f t="shared" si="5"/>
        <v>140</v>
      </c>
      <c r="B146" s="91"/>
      <c r="C146" s="92"/>
      <c r="D146" s="179"/>
      <c r="E146" s="136" t="str">
        <f t="shared" si="4"/>
        <v>REVISAR CÉDULA</v>
      </c>
      <c r="F146" s="185"/>
      <c r="G146" s="185"/>
      <c r="H146" s="186"/>
      <c r="I146" s="98"/>
      <c r="J146" s="97"/>
      <c r="K146" s="93"/>
      <c r="L146" s="287" t="str">
        <f>_xlfn.IFERROR(VLOOKUP(CONCATENATE(I146,J146,K146),'Codigos Provincias'!$G$1:$H$1250,2,0),"CORREGIR")</f>
        <v>CORREGIR</v>
      </c>
      <c r="M146" s="94"/>
      <c r="N146" s="91"/>
      <c r="O146" s="90"/>
      <c r="P146" s="90"/>
      <c r="Q146" s="200"/>
      <c r="R146" s="291"/>
      <c r="S146" s="291"/>
      <c r="T146" s="291"/>
      <c r="U146" s="201"/>
      <c r="V146" s="96"/>
      <c r="W146" s="202"/>
      <c r="X146" s="203"/>
      <c r="Y146" s="96"/>
      <c r="Z146" s="204"/>
      <c r="AA146" s="205"/>
      <c r="AB146" s="204"/>
      <c r="AC146" s="99"/>
      <c r="AD146" s="99"/>
      <c r="AE146" s="204"/>
      <c r="AF146" s="206"/>
      <c r="AK146" s="53"/>
      <c r="AL146" s="53"/>
      <c r="AM146" s="53"/>
      <c r="AN146" s="53"/>
      <c r="AO146" s="53"/>
      <c r="AP146" s="53"/>
      <c r="AQ146" s="53"/>
    </row>
    <row r="147" spans="1:43" s="88" customFormat="1" ht="15">
      <c r="A147" s="153">
        <f t="shared" si="5"/>
        <v>141</v>
      </c>
      <c r="B147" s="91"/>
      <c r="C147" s="92"/>
      <c r="D147" s="179"/>
      <c r="E147" s="136" t="str">
        <f t="shared" si="4"/>
        <v>REVISAR CÉDULA</v>
      </c>
      <c r="F147" s="185"/>
      <c r="G147" s="185"/>
      <c r="H147" s="186"/>
      <c r="I147" s="98"/>
      <c r="J147" s="97"/>
      <c r="K147" s="93"/>
      <c r="L147" s="287" t="str">
        <f>_xlfn.IFERROR(VLOOKUP(CONCATENATE(I147,J147,K147),'Codigos Provincias'!$G$1:$H$1250,2,0),"CORREGIR")</f>
        <v>CORREGIR</v>
      </c>
      <c r="M147" s="94"/>
      <c r="N147" s="91"/>
      <c r="O147" s="90"/>
      <c r="P147" s="90"/>
      <c r="Q147" s="200"/>
      <c r="R147" s="291"/>
      <c r="S147" s="291"/>
      <c r="T147" s="291"/>
      <c r="U147" s="201"/>
      <c r="V147" s="96"/>
      <c r="W147" s="202"/>
      <c r="X147" s="203"/>
      <c r="Y147" s="96"/>
      <c r="Z147" s="204"/>
      <c r="AA147" s="205"/>
      <c r="AB147" s="204"/>
      <c r="AC147" s="99"/>
      <c r="AD147" s="99"/>
      <c r="AE147" s="204"/>
      <c r="AF147" s="206"/>
      <c r="AK147" s="53"/>
      <c r="AL147" s="53"/>
      <c r="AM147" s="53"/>
      <c r="AN147" s="53"/>
      <c r="AO147" s="53"/>
      <c r="AP147" s="53"/>
      <c r="AQ147" s="53"/>
    </row>
    <row r="148" spans="1:43" s="88" customFormat="1" ht="15">
      <c r="A148" s="153">
        <f t="shared" si="5"/>
        <v>142</v>
      </c>
      <c r="B148" s="91"/>
      <c r="C148" s="92"/>
      <c r="D148" s="179"/>
      <c r="E148" s="136" t="str">
        <f t="shared" si="4"/>
        <v>REVISAR CÉDULA</v>
      </c>
      <c r="F148" s="185"/>
      <c r="G148" s="185"/>
      <c r="H148" s="186"/>
      <c r="I148" s="98"/>
      <c r="J148" s="97"/>
      <c r="K148" s="93"/>
      <c r="L148" s="287" t="str">
        <f>_xlfn.IFERROR(VLOOKUP(CONCATENATE(I148,J148,K148),'Codigos Provincias'!$G$1:$H$1250,2,0),"CORREGIR")</f>
        <v>CORREGIR</v>
      </c>
      <c r="M148" s="94"/>
      <c r="N148" s="91"/>
      <c r="O148" s="90"/>
      <c r="P148" s="90"/>
      <c r="Q148" s="200"/>
      <c r="R148" s="291"/>
      <c r="S148" s="291"/>
      <c r="T148" s="291"/>
      <c r="U148" s="201"/>
      <c r="V148" s="96"/>
      <c r="W148" s="202"/>
      <c r="X148" s="203"/>
      <c r="Y148" s="96"/>
      <c r="Z148" s="204"/>
      <c r="AA148" s="205"/>
      <c r="AB148" s="204"/>
      <c r="AC148" s="99"/>
      <c r="AD148" s="99"/>
      <c r="AE148" s="204"/>
      <c r="AF148" s="206"/>
      <c r="AK148" s="53"/>
      <c r="AL148" s="53"/>
      <c r="AM148" s="53"/>
      <c r="AN148" s="53"/>
      <c r="AO148" s="53"/>
      <c r="AP148" s="53"/>
      <c r="AQ148" s="53"/>
    </row>
    <row r="149" spans="1:43" s="88" customFormat="1" ht="15">
      <c r="A149" s="153">
        <f t="shared" si="5"/>
        <v>143</v>
      </c>
      <c r="B149" s="91"/>
      <c r="C149" s="92"/>
      <c r="D149" s="179"/>
      <c r="E149" s="136" t="str">
        <f t="shared" si="4"/>
        <v>REVISAR CÉDULA</v>
      </c>
      <c r="F149" s="185"/>
      <c r="G149" s="185"/>
      <c r="H149" s="186"/>
      <c r="I149" s="98"/>
      <c r="J149" s="97"/>
      <c r="K149" s="93"/>
      <c r="L149" s="287" t="str">
        <f>_xlfn.IFERROR(VLOOKUP(CONCATENATE(I149,J149,K149),'Codigos Provincias'!$G$1:$H$1250,2,0),"CORREGIR")</f>
        <v>CORREGIR</v>
      </c>
      <c r="M149" s="94"/>
      <c r="N149" s="91"/>
      <c r="O149" s="90"/>
      <c r="P149" s="90"/>
      <c r="Q149" s="200"/>
      <c r="R149" s="291"/>
      <c r="S149" s="291"/>
      <c r="T149" s="291"/>
      <c r="U149" s="201"/>
      <c r="V149" s="96"/>
      <c r="W149" s="202"/>
      <c r="X149" s="203"/>
      <c r="Y149" s="96"/>
      <c r="Z149" s="204"/>
      <c r="AA149" s="205"/>
      <c r="AB149" s="204"/>
      <c r="AC149" s="99"/>
      <c r="AD149" s="99"/>
      <c r="AE149" s="204"/>
      <c r="AF149" s="206"/>
      <c r="AK149" s="53"/>
      <c r="AL149" s="53"/>
      <c r="AM149" s="53"/>
      <c r="AN149" s="53"/>
      <c r="AO149" s="53"/>
      <c r="AP149" s="53"/>
      <c r="AQ149" s="53"/>
    </row>
    <row r="150" spans="1:43" s="88" customFormat="1" ht="15">
      <c r="A150" s="153">
        <f t="shared" si="5"/>
        <v>144</v>
      </c>
      <c r="B150" s="91"/>
      <c r="C150" s="92"/>
      <c r="D150" s="179"/>
      <c r="E150" s="136" t="str">
        <f t="shared" si="4"/>
        <v>REVISAR CÉDULA</v>
      </c>
      <c r="F150" s="185"/>
      <c r="G150" s="185"/>
      <c r="H150" s="186"/>
      <c r="I150" s="98"/>
      <c r="J150" s="97"/>
      <c r="K150" s="93"/>
      <c r="L150" s="287" t="str">
        <f>_xlfn.IFERROR(VLOOKUP(CONCATENATE(I150,J150,K150),'Codigos Provincias'!$G$1:$H$1250,2,0),"CORREGIR")</f>
        <v>CORREGIR</v>
      </c>
      <c r="M150" s="94"/>
      <c r="N150" s="91"/>
      <c r="O150" s="90"/>
      <c r="P150" s="90"/>
      <c r="Q150" s="200"/>
      <c r="R150" s="291"/>
      <c r="S150" s="291"/>
      <c r="T150" s="291"/>
      <c r="U150" s="201"/>
      <c r="V150" s="96"/>
      <c r="W150" s="202"/>
      <c r="X150" s="203"/>
      <c r="Y150" s="96"/>
      <c r="Z150" s="204"/>
      <c r="AA150" s="205"/>
      <c r="AB150" s="204"/>
      <c r="AC150" s="99"/>
      <c r="AD150" s="99"/>
      <c r="AE150" s="204"/>
      <c r="AF150" s="206"/>
      <c r="AK150" s="53"/>
      <c r="AL150" s="53"/>
      <c r="AM150" s="53"/>
      <c r="AN150" s="53"/>
      <c r="AO150" s="53"/>
      <c r="AP150" s="53"/>
      <c r="AQ150" s="53"/>
    </row>
    <row r="151" spans="1:43" s="88" customFormat="1" ht="15">
      <c r="A151" s="153">
        <f t="shared" si="5"/>
        <v>145</v>
      </c>
      <c r="B151" s="91"/>
      <c r="C151" s="92"/>
      <c r="D151" s="179"/>
      <c r="E151" s="136" t="str">
        <f t="shared" si="4"/>
        <v>REVISAR CÉDULA</v>
      </c>
      <c r="F151" s="185"/>
      <c r="G151" s="185"/>
      <c r="H151" s="186"/>
      <c r="I151" s="98"/>
      <c r="J151" s="97"/>
      <c r="K151" s="93"/>
      <c r="L151" s="287" t="str">
        <f>_xlfn.IFERROR(VLOOKUP(CONCATENATE(I151,J151,K151),'Codigos Provincias'!$G$1:$H$1250,2,0),"CORREGIR")</f>
        <v>CORREGIR</v>
      </c>
      <c r="M151" s="94"/>
      <c r="N151" s="91"/>
      <c r="O151" s="90"/>
      <c r="P151" s="90"/>
      <c r="Q151" s="200"/>
      <c r="R151" s="291"/>
      <c r="S151" s="291"/>
      <c r="T151" s="291"/>
      <c r="U151" s="201"/>
      <c r="V151" s="96"/>
      <c r="W151" s="202"/>
      <c r="X151" s="203"/>
      <c r="Y151" s="96"/>
      <c r="Z151" s="204"/>
      <c r="AA151" s="205"/>
      <c r="AB151" s="204"/>
      <c r="AC151" s="99"/>
      <c r="AD151" s="99"/>
      <c r="AE151" s="204"/>
      <c r="AF151" s="206"/>
      <c r="AK151" s="53"/>
      <c r="AL151" s="53"/>
      <c r="AM151" s="53"/>
      <c r="AN151" s="53"/>
      <c r="AO151" s="53"/>
      <c r="AP151" s="53"/>
      <c r="AQ151" s="53"/>
    </row>
    <row r="152" spans="1:43" s="88" customFormat="1" ht="15">
      <c r="A152" s="153">
        <f t="shared" si="5"/>
        <v>146</v>
      </c>
      <c r="B152" s="91"/>
      <c r="C152" s="92"/>
      <c r="D152" s="179"/>
      <c r="E152" s="136" t="str">
        <f t="shared" si="4"/>
        <v>REVISAR CÉDULA</v>
      </c>
      <c r="F152" s="185"/>
      <c r="G152" s="185"/>
      <c r="H152" s="186"/>
      <c r="I152" s="98"/>
      <c r="J152" s="97"/>
      <c r="K152" s="93"/>
      <c r="L152" s="287" t="str">
        <f>_xlfn.IFERROR(VLOOKUP(CONCATENATE(I152,J152,K152),'Codigos Provincias'!$G$1:$H$1250,2,0),"CORREGIR")</f>
        <v>CORREGIR</v>
      </c>
      <c r="M152" s="94"/>
      <c r="N152" s="91"/>
      <c r="O152" s="90"/>
      <c r="P152" s="90"/>
      <c r="Q152" s="200"/>
      <c r="R152" s="291"/>
      <c r="S152" s="291"/>
      <c r="T152" s="291"/>
      <c r="U152" s="201"/>
      <c r="V152" s="96"/>
      <c r="W152" s="202"/>
      <c r="X152" s="203"/>
      <c r="Y152" s="96"/>
      <c r="Z152" s="204"/>
      <c r="AA152" s="205"/>
      <c r="AB152" s="204"/>
      <c r="AC152" s="99"/>
      <c r="AD152" s="99"/>
      <c r="AE152" s="204"/>
      <c r="AF152" s="206"/>
      <c r="AK152" s="53"/>
      <c r="AL152" s="53"/>
      <c r="AM152" s="53"/>
      <c r="AN152" s="53"/>
      <c r="AO152" s="53"/>
      <c r="AP152" s="53"/>
      <c r="AQ152" s="53"/>
    </row>
    <row r="153" spans="1:43" s="88" customFormat="1" ht="15">
      <c r="A153" s="153">
        <f t="shared" si="5"/>
        <v>147</v>
      </c>
      <c r="B153" s="91"/>
      <c r="C153" s="92"/>
      <c r="D153" s="179"/>
      <c r="E153" s="136" t="str">
        <f t="shared" si="4"/>
        <v>REVISAR CÉDULA</v>
      </c>
      <c r="F153" s="185"/>
      <c r="G153" s="185"/>
      <c r="H153" s="186"/>
      <c r="I153" s="98"/>
      <c r="J153" s="97"/>
      <c r="K153" s="93"/>
      <c r="L153" s="287" t="str">
        <f>_xlfn.IFERROR(VLOOKUP(CONCATENATE(I153,J153,K153),'Codigos Provincias'!$G$1:$H$1250,2,0),"CORREGIR")</f>
        <v>CORREGIR</v>
      </c>
      <c r="M153" s="94"/>
      <c r="N153" s="91"/>
      <c r="O153" s="90"/>
      <c r="P153" s="90"/>
      <c r="Q153" s="200"/>
      <c r="R153" s="291"/>
      <c r="S153" s="291"/>
      <c r="T153" s="291"/>
      <c r="U153" s="201"/>
      <c r="V153" s="96"/>
      <c r="W153" s="202"/>
      <c r="X153" s="203"/>
      <c r="Y153" s="96"/>
      <c r="Z153" s="204"/>
      <c r="AA153" s="205"/>
      <c r="AB153" s="204"/>
      <c r="AC153" s="99"/>
      <c r="AD153" s="99"/>
      <c r="AE153" s="204"/>
      <c r="AF153" s="206"/>
      <c r="AK153" s="53"/>
      <c r="AL153" s="53"/>
      <c r="AM153" s="53"/>
      <c r="AN153" s="53"/>
      <c r="AO153" s="53"/>
      <c r="AP153" s="53"/>
      <c r="AQ153" s="53"/>
    </row>
    <row r="154" spans="1:43" s="88" customFormat="1" ht="15">
      <c r="A154" s="153">
        <f t="shared" si="5"/>
        <v>148</v>
      </c>
      <c r="B154" s="91"/>
      <c r="C154" s="92"/>
      <c r="D154" s="179"/>
      <c r="E154" s="136" t="str">
        <f t="shared" si="4"/>
        <v>REVISAR CÉDULA</v>
      </c>
      <c r="F154" s="185"/>
      <c r="G154" s="185"/>
      <c r="H154" s="186"/>
      <c r="I154" s="98"/>
      <c r="J154" s="97"/>
      <c r="K154" s="93"/>
      <c r="L154" s="287" t="str">
        <f>_xlfn.IFERROR(VLOOKUP(CONCATENATE(I154,J154,K154),'Codigos Provincias'!$G$1:$H$1250,2,0),"CORREGIR")</f>
        <v>CORREGIR</v>
      </c>
      <c r="M154" s="94"/>
      <c r="N154" s="91"/>
      <c r="O154" s="90"/>
      <c r="P154" s="90"/>
      <c r="Q154" s="200"/>
      <c r="R154" s="291"/>
      <c r="S154" s="291"/>
      <c r="T154" s="291"/>
      <c r="U154" s="201"/>
      <c r="V154" s="96"/>
      <c r="W154" s="202"/>
      <c r="X154" s="203"/>
      <c r="Y154" s="96"/>
      <c r="Z154" s="204"/>
      <c r="AA154" s="205"/>
      <c r="AB154" s="204"/>
      <c r="AC154" s="99"/>
      <c r="AD154" s="99"/>
      <c r="AE154" s="204"/>
      <c r="AF154" s="206"/>
      <c r="AK154" s="53"/>
      <c r="AL154" s="53"/>
      <c r="AM154" s="53"/>
      <c r="AN154" s="53"/>
      <c r="AO154" s="53"/>
      <c r="AP154" s="53"/>
      <c r="AQ154" s="53"/>
    </row>
    <row r="155" spans="1:43" s="88" customFormat="1" ht="15">
      <c r="A155" s="153">
        <f t="shared" si="5"/>
        <v>149</v>
      </c>
      <c r="B155" s="91"/>
      <c r="C155" s="92"/>
      <c r="D155" s="179"/>
      <c r="E155" s="136" t="str">
        <f t="shared" si="4"/>
        <v>REVISAR CÉDULA</v>
      </c>
      <c r="F155" s="185"/>
      <c r="G155" s="185"/>
      <c r="H155" s="186"/>
      <c r="I155" s="98"/>
      <c r="J155" s="97"/>
      <c r="K155" s="93"/>
      <c r="L155" s="287" t="str">
        <f>_xlfn.IFERROR(VLOOKUP(CONCATENATE(I155,J155,K155),'Codigos Provincias'!$G$1:$H$1250,2,0),"CORREGIR")</f>
        <v>CORREGIR</v>
      </c>
      <c r="M155" s="94"/>
      <c r="N155" s="91"/>
      <c r="O155" s="90"/>
      <c r="P155" s="90"/>
      <c r="Q155" s="200"/>
      <c r="R155" s="291"/>
      <c r="S155" s="291"/>
      <c r="T155" s="291"/>
      <c r="U155" s="201"/>
      <c r="V155" s="96"/>
      <c r="W155" s="202"/>
      <c r="X155" s="203"/>
      <c r="Y155" s="96"/>
      <c r="Z155" s="204"/>
      <c r="AA155" s="205"/>
      <c r="AB155" s="204"/>
      <c r="AC155" s="99"/>
      <c r="AD155" s="99"/>
      <c r="AE155" s="204"/>
      <c r="AF155" s="206"/>
      <c r="AK155" s="53"/>
      <c r="AL155" s="53"/>
      <c r="AM155" s="53"/>
      <c r="AN155" s="53"/>
      <c r="AO155" s="53"/>
      <c r="AP155" s="53"/>
      <c r="AQ155" s="53"/>
    </row>
    <row r="156" spans="1:43" s="88" customFormat="1" ht="15">
      <c r="A156" s="153">
        <f t="shared" si="5"/>
        <v>150</v>
      </c>
      <c r="B156" s="91"/>
      <c r="C156" s="92"/>
      <c r="D156" s="179"/>
      <c r="E156" s="136" t="str">
        <f t="shared" si="4"/>
        <v>REVISAR CÉDULA</v>
      </c>
      <c r="F156" s="185"/>
      <c r="G156" s="185"/>
      <c r="H156" s="186"/>
      <c r="I156" s="98"/>
      <c r="J156" s="97"/>
      <c r="K156" s="93"/>
      <c r="L156" s="287" t="str">
        <f>_xlfn.IFERROR(VLOOKUP(CONCATENATE(I156,J156,K156),'Codigos Provincias'!$G$1:$H$1250,2,0),"CORREGIR")</f>
        <v>CORREGIR</v>
      </c>
      <c r="M156" s="94"/>
      <c r="N156" s="91"/>
      <c r="O156" s="90"/>
      <c r="P156" s="90"/>
      <c r="Q156" s="200"/>
      <c r="R156" s="291"/>
      <c r="S156" s="291"/>
      <c r="T156" s="291"/>
      <c r="U156" s="201"/>
      <c r="V156" s="96"/>
      <c r="W156" s="202"/>
      <c r="X156" s="203"/>
      <c r="Y156" s="96"/>
      <c r="Z156" s="204"/>
      <c r="AA156" s="205"/>
      <c r="AB156" s="204"/>
      <c r="AC156" s="99"/>
      <c r="AD156" s="99"/>
      <c r="AE156" s="204"/>
      <c r="AF156" s="206"/>
      <c r="AK156" s="53"/>
      <c r="AL156" s="53"/>
      <c r="AM156" s="53"/>
      <c r="AN156" s="53"/>
      <c r="AO156" s="53"/>
      <c r="AP156" s="53"/>
      <c r="AQ156" s="53"/>
    </row>
    <row r="157" spans="1:43" s="88" customFormat="1" ht="15">
      <c r="A157" s="153">
        <f t="shared" si="5"/>
        <v>151</v>
      </c>
      <c r="B157" s="91"/>
      <c r="C157" s="92"/>
      <c r="D157" s="179"/>
      <c r="E157" s="136" t="str">
        <f t="shared" si="4"/>
        <v>REVISAR CÉDULA</v>
      </c>
      <c r="F157" s="185"/>
      <c r="G157" s="185"/>
      <c r="H157" s="186"/>
      <c r="I157" s="98"/>
      <c r="J157" s="97"/>
      <c r="K157" s="93"/>
      <c r="L157" s="287" t="str">
        <f>_xlfn.IFERROR(VLOOKUP(CONCATENATE(I157,J157,K157),'Codigos Provincias'!$G$1:$H$1250,2,0),"CORREGIR")</f>
        <v>CORREGIR</v>
      </c>
      <c r="M157" s="94"/>
      <c r="N157" s="91"/>
      <c r="O157" s="90"/>
      <c r="P157" s="90"/>
      <c r="Q157" s="200"/>
      <c r="R157" s="291"/>
      <c r="S157" s="291"/>
      <c r="T157" s="291"/>
      <c r="U157" s="201"/>
      <c r="V157" s="96"/>
      <c r="W157" s="202"/>
      <c r="X157" s="203"/>
      <c r="Y157" s="96"/>
      <c r="Z157" s="204"/>
      <c r="AA157" s="205"/>
      <c r="AB157" s="204"/>
      <c r="AC157" s="99"/>
      <c r="AD157" s="99"/>
      <c r="AE157" s="204"/>
      <c r="AF157" s="206"/>
      <c r="AK157" s="53"/>
      <c r="AL157" s="53"/>
      <c r="AM157" s="53"/>
      <c r="AN157" s="53"/>
      <c r="AO157" s="53"/>
      <c r="AP157" s="53"/>
      <c r="AQ157" s="53"/>
    </row>
    <row r="158" spans="1:43" s="88" customFormat="1" ht="15">
      <c r="A158" s="153">
        <f t="shared" si="5"/>
        <v>152</v>
      </c>
      <c r="B158" s="91"/>
      <c r="C158" s="92"/>
      <c r="D158" s="179"/>
      <c r="E158" s="136" t="str">
        <f t="shared" si="4"/>
        <v>REVISAR CÉDULA</v>
      </c>
      <c r="F158" s="185"/>
      <c r="G158" s="185"/>
      <c r="H158" s="186"/>
      <c r="I158" s="98"/>
      <c r="J158" s="97"/>
      <c r="K158" s="93"/>
      <c r="L158" s="287" t="str">
        <f>_xlfn.IFERROR(VLOOKUP(CONCATENATE(I158,J158,K158),'Codigos Provincias'!$G$1:$H$1250,2,0),"CORREGIR")</f>
        <v>CORREGIR</v>
      </c>
      <c r="M158" s="94"/>
      <c r="N158" s="91"/>
      <c r="O158" s="90"/>
      <c r="P158" s="90"/>
      <c r="Q158" s="200"/>
      <c r="R158" s="291"/>
      <c r="S158" s="291"/>
      <c r="T158" s="291"/>
      <c r="U158" s="201"/>
      <c r="V158" s="96"/>
      <c r="W158" s="202"/>
      <c r="X158" s="203"/>
      <c r="Y158" s="96"/>
      <c r="Z158" s="204"/>
      <c r="AA158" s="205"/>
      <c r="AB158" s="204"/>
      <c r="AC158" s="99"/>
      <c r="AD158" s="99"/>
      <c r="AE158" s="204"/>
      <c r="AF158" s="206"/>
      <c r="AK158" s="53"/>
      <c r="AL158" s="53"/>
      <c r="AM158" s="53"/>
      <c r="AN158" s="53"/>
      <c r="AO158" s="53"/>
      <c r="AP158" s="53"/>
      <c r="AQ158" s="53"/>
    </row>
    <row r="159" spans="1:43" s="88" customFormat="1" ht="15">
      <c r="A159" s="153">
        <f t="shared" si="5"/>
        <v>153</v>
      </c>
      <c r="B159" s="91"/>
      <c r="C159" s="92"/>
      <c r="D159" s="179"/>
      <c r="E159" s="136" t="str">
        <f t="shared" si="4"/>
        <v>REVISAR CÉDULA</v>
      </c>
      <c r="F159" s="185"/>
      <c r="G159" s="185"/>
      <c r="H159" s="186"/>
      <c r="I159" s="98"/>
      <c r="J159" s="97"/>
      <c r="K159" s="93"/>
      <c r="L159" s="287" t="str">
        <f>_xlfn.IFERROR(VLOOKUP(CONCATENATE(I159,J159,K159),'Codigos Provincias'!$G$1:$H$1250,2,0),"CORREGIR")</f>
        <v>CORREGIR</v>
      </c>
      <c r="M159" s="94"/>
      <c r="N159" s="91"/>
      <c r="O159" s="90"/>
      <c r="P159" s="90"/>
      <c r="Q159" s="200"/>
      <c r="R159" s="291"/>
      <c r="S159" s="291"/>
      <c r="T159" s="291"/>
      <c r="U159" s="201"/>
      <c r="V159" s="96"/>
      <c r="W159" s="202"/>
      <c r="X159" s="203"/>
      <c r="Y159" s="96"/>
      <c r="Z159" s="204"/>
      <c r="AA159" s="205"/>
      <c r="AB159" s="204"/>
      <c r="AC159" s="99"/>
      <c r="AD159" s="99"/>
      <c r="AE159" s="204"/>
      <c r="AF159" s="206"/>
      <c r="AK159" s="53"/>
      <c r="AL159" s="53"/>
      <c r="AM159" s="53"/>
      <c r="AN159" s="53"/>
      <c r="AO159" s="53"/>
      <c r="AP159" s="53"/>
      <c r="AQ159" s="53"/>
    </row>
    <row r="160" spans="1:43" s="88" customFormat="1" ht="15">
      <c r="A160" s="153">
        <f t="shared" si="5"/>
        <v>154</v>
      </c>
      <c r="B160" s="91"/>
      <c r="C160" s="92"/>
      <c r="D160" s="179"/>
      <c r="E160" s="136" t="str">
        <f t="shared" si="4"/>
        <v>REVISAR CÉDULA</v>
      </c>
      <c r="F160" s="185"/>
      <c r="G160" s="185"/>
      <c r="H160" s="186"/>
      <c r="I160" s="98"/>
      <c r="J160" s="97"/>
      <c r="K160" s="93"/>
      <c r="L160" s="287" t="str">
        <f>_xlfn.IFERROR(VLOOKUP(CONCATENATE(I160,J160,K160),'Codigos Provincias'!$G$1:$H$1250,2,0),"CORREGIR")</f>
        <v>CORREGIR</v>
      </c>
      <c r="M160" s="94"/>
      <c r="N160" s="91"/>
      <c r="O160" s="90"/>
      <c r="P160" s="90"/>
      <c r="Q160" s="200"/>
      <c r="R160" s="291"/>
      <c r="S160" s="291"/>
      <c r="T160" s="291"/>
      <c r="U160" s="201"/>
      <c r="V160" s="96"/>
      <c r="W160" s="202"/>
      <c r="X160" s="203"/>
      <c r="Y160" s="96"/>
      <c r="Z160" s="204"/>
      <c r="AA160" s="205"/>
      <c r="AB160" s="204"/>
      <c r="AC160" s="99"/>
      <c r="AD160" s="99"/>
      <c r="AE160" s="204"/>
      <c r="AF160" s="206"/>
      <c r="AK160" s="53"/>
      <c r="AL160" s="53"/>
      <c r="AM160" s="53"/>
      <c r="AN160" s="53"/>
      <c r="AO160" s="53"/>
      <c r="AP160" s="53"/>
      <c r="AQ160" s="53"/>
    </row>
    <row r="161" spans="1:43" s="88" customFormat="1" ht="15">
      <c r="A161" s="153">
        <f t="shared" si="5"/>
        <v>155</v>
      </c>
      <c r="B161" s="91"/>
      <c r="C161" s="92"/>
      <c r="D161" s="179"/>
      <c r="E161" s="136" t="str">
        <f t="shared" si="4"/>
        <v>REVISAR CÉDULA</v>
      </c>
      <c r="F161" s="185"/>
      <c r="G161" s="185"/>
      <c r="H161" s="186"/>
      <c r="I161" s="98"/>
      <c r="J161" s="97"/>
      <c r="K161" s="93"/>
      <c r="L161" s="287" t="str">
        <f>_xlfn.IFERROR(VLOOKUP(CONCATENATE(I161,J161,K161),'Codigos Provincias'!$G$1:$H$1250,2,0),"CORREGIR")</f>
        <v>CORREGIR</v>
      </c>
      <c r="M161" s="94"/>
      <c r="N161" s="91"/>
      <c r="O161" s="90"/>
      <c r="P161" s="90"/>
      <c r="Q161" s="200"/>
      <c r="R161" s="291"/>
      <c r="S161" s="291"/>
      <c r="T161" s="291"/>
      <c r="U161" s="201"/>
      <c r="V161" s="96"/>
      <c r="W161" s="202"/>
      <c r="X161" s="203"/>
      <c r="Y161" s="96"/>
      <c r="Z161" s="204"/>
      <c r="AA161" s="205"/>
      <c r="AB161" s="204"/>
      <c r="AC161" s="99"/>
      <c r="AD161" s="99"/>
      <c r="AE161" s="204"/>
      <c r="AF161" s="206"/>
      <c r="AK161" s="53"/>
      <c r="AL161" s="53"/>
      <c r="AM161" s="53"/>
      <c r="AN161" s="53"/>
      <c r="AO161" s="53"/>
      <c r="AP161" s="53"/>
      <c r="AQ161" s="53"/>
    </row>
    <row r="162" spans="1:43" s="88" customFormat="1" ht="15">
      <c r="A162" s="153">
        <f t="shared" si="5"/>
        <v>156</v>
      </c>
      <c r="B162" s="91"/>
      <c r="C162" s="92"/>
      <c r="D162" s="179"/>
      <c r="E162" s="136" t="str">
        <f t="shared" si="4"/>
        <v>REVISAR CÉDULA</v>
      </c>
      <c r="F162" s="185"/>
      <c r="G162" s="185"/>
      <c r="H162" s="186"/>
      <c r="I162" s="98"/>
      <c r="J162" s="97"/>
      <c r="K162" s="93"/>
      <c r="L162" s="287" t="str">
        <f>_xlfn.IFERROR(VLOOKUP(CONCATENATE(I162,J162,K162),'Codigos Provincias'!$G$1:$H$1250,2,0),"CORREGIR")</f>
        <v>CORREGIR</v>
      </c>
      <c r="M162" s="94"/>
      <c r="N162" s="91"/>
      <c r="O162" s="90"/>
      <c r="P162" s="90"/>
      <c r="Q162" s="200"/>
      <c r="R162" s="291"/>
      <c r="S162" s="291"/>
      <c r="T162" s="291"/>
      <c r="U162" s="201"/>
      <c r="V162" s="96"/>
      <c r="W162" s="202"/>
      <c r="X162" s="203"/>
      <c r="Y162" s="96"/>
      <c r="Z162" s="204"/>
      <c r="AA162" s="205"/>
      <c r="AB162" s="204"/>
      <c r="AC162" s="99"/>
      <c r="AD162" s="99"/>
      <c r="AE162" s="204"/>
      <c r="AF162" s="206"/>
      <c r="AK162" s="53"/>
      <c r="AL162" s="53"/>
      <c r="AM162" s="53"/>
      <c r="AN162" s="53"/>
      <c r="AO162" s="53"/>
      <c r="AP162" s="53"/>
      <c r="AQ162" s="53"/>
    </row>
    <row r="163" spans="1:43" s="88" customFormat="1" ht="15">
      <c r="A163" s="153">
        <f t="shared" si="5"/>
        <v>157</v>
      </c>
      <c r="B163" s="91"/>
      <c r="C163" s="92"/>
      <c r="D163" s="179"/>
      <c r="E163" s="136" t="str">
        <f t="shared" si="4"/>
        <v>REVISAR CÉDULA</v>
      </c>
      <c r="F163" s="185"/>
      <c r="G163" s="185"/>
      <c r="H163" s="186"/>
      <c r="I163" s="98"/>
      <c r="J163" s="97"/>
      <c r="K163" s="93"/>
      <c r="L163" s="287" t="str">
        <f>_xlfn.IFERROR(VLOOKUP(CONCATENATE(I163,J163,K163),'Codigos Provincias'!$G$1:$H$1250,2,0),"CORREGIR")</f>
        <v>CORREGIR</v>
      </c>
      <c r="M163" s="94"/>
      <c r="N163" s="91"/>
      <c r="O163" s="90"/>
      <c r="P163" s="90"/>
      <c r="Q163" s="200"/>
      <c r="R163" s="291"/>
      <c r="S163" s="291"/>
      <c r="T163" s="291"/>
      <c r="U163" s="201"/>
      <c r="V163" s="96"/>
      <c r="W163" s="202"/>
      <c r="X163" s="203"/>
      <c r="Y163" s="96"/>
      <c r="Z163" s="204"/>
      <c r="AA163" s="205"/>
      <c r="AB163" s="204"/>
      <c r="AC163" s="99"/>
      <c r="AD163" s="99"/>
      <c r="AE163" s="204"/>
      <c r="AF163" s="206"/>
      <c r="AK163" s="53"/>
      <c r="AL163" s="53"/>
      <c r="AM163" s="53"/>
      <c r="AN163" s="53"/>
      <c r="AO163" s="53"/>
      <c r="AP163" s="53"/>
      <c r="AQ163" s="53"/>
    </row>
    <row r="164" spans="1:43" s="88" customFormat="1" ht="15">
      <c r="A164" s="153">
        <f t="shared" si="5"/>
        <v>158</v>
      </c>
      <c r="B164" s="91"/>
      <c r="C164" s="92"/>
      <c r="D164" s="179"/>
      <c r="E164" s="136" t="str">
        <f t="shared" si="4"/>
        <v>REVISAR CÉDULA</v>
      </c>
      <c r="F164" s="185"/>
      <c r="G164" s="185"/>
      <c r="H164" s="186"/>
      <c r="I164" s="98"/>
      <c r="J164" s="97"/>
      <c r="K164" s="93"/>
      <c r="L164" s="287" t="str">
        <f>_xlfn.IFERROR(VLOOKUP(CONCATENATE(I164,J164,K164),'Codigos Provincias'!$G$1:$H$1250,2,0),"CORREGIR")</f>
        <v>CORREGIR</v>
      </c>
      <c r="M164" s="94"/>
      <c r="N164" s="91"/>
      <c r="O164" s="90"/>
      <c r="P164" s="90"/>
      <c r="Q164" s="200"/>
      <c r="R164" s="291"/>
      <c r="S164" s="291"/>
      <c r="T164" s="291"/>
      <c r="U164" s="201"/>
      <c r="V164" s="96"/>
      <c r="W164" s="202"/>
      <c r="X164" s="203"/>
      <c r="Y164" s="96"/>
      <c r="Z164" s="204"/>
      <c r="AA164" s="205"/>
      <c r="AB164" s="204"/>
      <c r="AC164" s="99"/>
      <c r="AD164" s="99"/>
      <c r="AE164" s="204"/>
      <c r="AF164" s="206"/>
      <c r="AK164" s="53"/>
      <c r="AL164" s="53"/>
      <c r="AM164" s="53"/>
      <c r="AN164" s="53"/>
      <c r="AO164" s="53"/>
      <c r="AP164" s="53"/>
      <c r="AQ164" s="53"/>
    </row>
    <row r="165" spans="1:43" s="88" customFormat="1" ht="15">
      <c r="A165" s="153">
        <f t="shared" si="5"/>
        <v>159</v>
      </c>
      <c r="B165" s="91"/>
      <c r="C165" s="92"/>
      <c r="D165" s="179"/>
      <c r="E165" s="136" t="str">
        <f t="shared" si="4"/>
        <v>REVISAR CÉDULA</v>
      </c>
      <c r="F165" s="185"/>
      <c r="G165" s="185"/>
      <c r="H165" s="186"/>
      <c r="I165" s="98"/>
      <c r="J165" s="97"/>
      <c r="K165" s="93"/>
      <c r="L165" s="287" t="str">
        <f>_xlfn.IFERROR(VLOOKUP(CONCATENATE(I165,J165,K165),'Codigos Provincias'!$G$1:$H$1250,2,0),"CORREGIR")</f>
        <v>CORREGIR</v>
      </c>
      <c r="M165" s="94"/>
      <c r="N165" s="91"/>
      <c r="O165" s="90"/>
      <c r="P165" s="90"/>
      <c r="Q165" s="200"/>
      <c r="R165" s="291"/>
      <c r="S165" s="291"/>
      <c r="T165" s="291"/>
      <c r="U165" s="201"/>
      <c r="V165" s="96"/>
      <c r="W165" s="202"/>
      <c r="X165" s="203"/>
      <c r="Y165" s="96"/>
      <c r="Z165" s="204"/>
      <c r="AA165" s="205"/>
      <c r="AB165" s="204"/>
      <c r="AC165" s="99"/>
      <c r="AD165" s="99"/>
      <c r="AE165" s="204"/>
      <c r="AF165" s="206"/>
      <c r="AK165" s="53"/>
      <c r="AL165" s="53"/>
      <c r="AM165" s="53"/>
      <c r="AN165" s="53"/>
      <c r="AO165" s="53"/>
      <c r="AP165" s="53"/>
      <c r="AQ165" s="53"/>
    </row>
    <row r="166" spans="1:43" s="88" customFormat="1" ht="15">
      <c r="A166" s="153">
        <f t="shared" si="5"/>
        <v>160</v>
      </c>
      <c r="B166" s="91"/>
      <c r="C166" s="92"/>
      <c r="D166" s="179"/>
      <c r="E166" s="136" t="str">
        <f t="shared" si="4"/>
        <v>REVISAR CÉDULA</v>
      </c>
      <c r="F166" s="185"/>
      <c r="G166" s="185"/>
      <c r="H166" s="186"/>
      <c r="I166" s="98"/>
      <c r="J166" s="97"/>
      <c r="K166" s="93"/>
      <c r="L166" s="287" t="str">
        <f>_xlfn.IFERROR(VLOOKUP(CONCATENATE(I166,J166,K166),'Codigos Provincias'!$G$1:$H$1250,2,0),"CORREGIR")</f>
        <v>CORREGIR</v>
      </c>
      <c r="M166" s="94"/>
      <c r="N166" s="91"/>
      <c r="O166" s="90"/>
      <c r="P166" s="90"/>
      <c r="Q166" s="200"/>
      <c r="R166" s="291"/>
      <c r="S166" s="291"/>
      <c r="T166" s="291"/>
      <c r="U166" s="201"/>
      <c r="V166" s="96"/>
      <c r="W166" s="202"/>
      <c r="X166" s="203"/>
      <c r="Y166" s="96"/>
      <c r="Z166" s="204"/>
      <c r="AA166" s="205"/>
      <c r="AB166" s="204"/>
      <c r="AC166" s="99"/>
      <c r="AD166" s="99"/>
      <c r="AE166" s="204"/>
      <c r="AF166" s="206"/>
      <c r="AK166" s="53"/>
      <c r="AL166" s="53"/>
      <c r="AM166" s="53"/>
      <c r="AN166" s="53"/>
      <c r="AO166" s="53"/>
      <c r="AP166" s="53"/>
      <c r="AQ166" s="53"/>
    </row>
    <row r="167" spans="1:43" s="88" customFormat="1" ht="15">
      <c r="A167" s="153">
        <f t="shared" si="5"/>
        <v>161</v>
      </c>
      <c r="B167" s="91"/>
      <c r="C167" s="92"/>
      <c r="D167" s="179"/>
      <c r="E167" s="136" t="str">
        <f t="shared" si="4"/>
        <v>REVISAR CÉDULA</v>
      </c>
      <c r="F167" s="185"/>
      <c r="G167" s="185"/>
      <c r="H167" s="186"/>
      <c r="I167" s="98"/>
      <c r="J167" s="97"/>
      <c r="K167" s="93"/>
      <c r="L167" s="287" t="str">
        <f>_xlfn.IFERROR(VLOOKUP(CONCATENATE(I167,J167,K167),'Codigos Provincias'!$G$1:$H$1250,2,0),"CORREGIR")</f>
        <v>CORREGIR</v>
      </c>
      <c r="M167" s="94"/>
      <c r="N167" s="91"/>
      <c r="O167" s="90"/>
      <c r="P167" s="90"/>
      <c r="Q167" s="200"/>
      <c r="R167" s="291"/>
      <c r="S167" s="291"/>
      <c r="T167" s="291"/>
      <c r="U167" s="201"/>
      <c r="V167" s="96"/>
      <c r="W167" s="202"/>
      <c r="X167" s="203"/>
      <c r="Y167" s="96"/>
      <c r="Z167" s="204"/>
      <c r="AA167" s="205"/>
      <c r="AB167" s="204"/>
      <c r="AC167" s="99"/>
      <c r="AD167" s="99"/>
      <c r="AE167" s="204"/>
      <c r="AF167" s="206"/>
      <c r="AK167" s="53"/>
      <c r="AL167" s="53"/>
      <c r="AM167" s="53"/>
      <c r="AN167" s="53"/>
      <c r="AO167" s="53"/>
      <c r="AP167" s="53"/>
      <c r="AQ167" s="53"/>
    </row>
    <row r="168" spans="1:43" s="88" customFormat="1" ht="15">
      <c r="A168" s="153">
        <f t="shared" si="5"/>
        <v>162</v>
      </c>
      <c r="B168" s="91"/>
      <c r="C168" s="92"/>
      <c r="D168" s="179"/>
      <c r="E168" s="136" t="str">
        <f t="shared" si="4"/>
        <v>REVISAR CÉDULA</v>
      </c>
      <c r="F168" s="185"/>
      <c r="G168" s="185"/>
      <c r="H168" s="186"/>
      <c r="I168" s="98"/>
      <c r="J168" s="97"/>
      <c r="K168" s="93"/>
      <c r="L168" s="287" t="str">
        <f>_xlfn.IFERROR(VLOOKUP(CONCATENATE(I168,J168,K168),'Codigos Provincias'!$G$1:$H$1250,2,0),"CORREGIR")</f>
        <v>CORREGIR</v>
      </c>
      <c r="M168" s="94"/>
      <c r="N168" s="91"/>
      <c r="O168" s="90"/>
      <c r="P168" s="90"/>
      <c r="Q168" s="200"/>
      <c r="R168" s="291"/>
      <c r="S168" s="291"/>
      <c r="T168" s="291"/>
      <c r="U168" s="201"/>
      <c r="V168" s="96"/>
      <c r="W168" s="202"/>
      <c r="X168" s="203"/>
      <c r="Y168" s="96"/>
      <c r="Z168" s="204"/>
      <c r="AA168" s="205"/>
      <c r="AB168" s="204"/>
      <c r="AC168" s="99"/>
      <c r="AD168" s="99"/>
      <c r="AE168" s="204"/>
      <c r="AF168" s="206"/>
      <c r="AK168" s="53"/>
      <c r="AL168" s="53"/>
      <c r="AM168" s="53"/>
      <c r="AN168" s="53"/>
      <c r="AO168" s="53"/>
      <c r="AP168" s="53"/>
      <c r="AQ168" s="53"/>
    </row>
    <row r="169" spans="1:43" s="88" customFormat="1" ht="15">
      <c r="A169" s="153">
        <f t="shared" si="5"/>
        <v>163</v>
      </c>
      <c r="B169" s="91"/>
      <c r="C169" s="92"/>
      <c r="D169" s="179"/>
      <c r="E169" s="136" t="str">
        <f t="shared" si="4"/>
        <v>REVISAR CÉDULA</v>
      </c>
      <c r="F169" s="185"/>
      <c r="G169" s="185"/>
      <c r="H169" s="186"/>
      <c r="I169" s="98"/>
      <c r="J169" s="97"/>
      <c r="K169" s="93"/>
      <c r="L169" s="287" t="str">
        <f>_xlfn.IFERROR(VLOOKUP(CONCATENATE(I169,J169,K169),'Codigos Provincias'!$G$1:$H$1250,2,0),"CORREGIR")</f>
        <v>CORREGIR</v>
      </c>
      <c r="M169" s="94"/>
      <c r="N169" s="91"/>
      <c r="O169" s="90"/>
      <c r="P169" s="90"/>
      <c r="Q169" s="200"/>
      <c r="R169" s="291"/>
      <c r="S169" s="291"/>
      <c r="T169" s="291"/>
      <c r="U169" s="201"/>
      <c r="V169" s="96"/>
      <c r="W169" s="202"/>
      <c r="X169" s="203"/>
      <c r="Y169" s="96"/>
      <c r="Z169" s="204"/>
      <c r="AA169" s="205"/>
      <c r="AB169" s="204"/>
      <c r="AC169" s="99"/>
      <c r="AD169" s="99"/>
      <c r="AE169" s="204"/>
      <c r="AF169" s="206"/>
      <c r="AK169" s="53"/>
      <c r="AL169" s="53"/>
      <c r="AM169" s="53"/>
      <c r="AN169" s="53"/>
      <c r="AO169" s="53"/>
      <c r="AP169" s="53"/>
      <c r="AQ169" s="53"/>
    </row>
    <row r="170" spans="1:43" s="88" customFormat="1" ht="15">
      <c r="A170" s="153">
        <f t="shared" si="5"/>
        <v>164</v>
      </c>
      <c r="B170" s="91"/>
      <c r="C170" s="92"/>
      <c r="D170" s="179"/>
      <c r="E170" s="136" t="str">
        <f t="shared" si="4"/>
        <v>REVISAR CÉDULA</v>
      </c>
      <c r="F170" s="185"/>
      <c r="G170" s="185"/>
      <c r="H170" s="186"/>
      <c r="I170" s="98"/>
      <c r="J170" s="97"/>
      <c r="K170" s="93"/>
      <c r="L170" s="287" t="str">
        <f>_xlfn.IFERROR(VLOOKUP(CONCATENATE(I170,J170,K170),'Codigos Provincias'!$G$1:$H$1250,2,0),"CORREGIR")</f>
        <v>CORREGIR</v>
      </c>
      <c r="M170" s="94"/>
      <c r="N170" s="91"/>
      <c r="O170" s="90"/>
      <c r="P170" s="90"/>
      <c r="Q170" s="200"/>
      <c r="R170" s="291"/>
      <c r="S170" s="291"/>
      <c r="T170" s="291"/>
      <c r="U170" s="201"/>
      <c r="V170" s="96"/>
      <c r="W170" s="202"/>
      <c r="X170" s="203"/>
      <c r="Y170" s="96"/>
      <c r="Z170" s="204"/>
      <c r="AA170" s="205"/>
      <c r="AB170" s="204"/>
      <c r="AC170" s="99"/>
      <c r="AD170" s="99"/>
      <c r="AE170" s="204"/>
      <c r="AF170" s="206"/>
      <c r="AK170" s="53"/>
      <c r="AL170" s="53"/>
      <c r="AM170" s="53"/>
      <c r="AN170" s="53"/>
      <c r="AO170" s="53"/>
      <c r="AP170" s="53"/>
      <c r="AQ170" s="53"/>
    </row>
    <row r="171" spans="1:43" s="88" customFormat="1" ht="15">
      <c r="A171" s="153">
        <f t="shared" si="5"/>
        <v>165</v>
      </c>
      <c r="B171" s="91"/>
      <c r="C171" s="92"/>
      <c r="D171" s="179"/>
      <c r="E171" s="136" t="str">
        <f t="shared" si="4"/>
        <v>REVISAR CÉDULA</v>
      </c>
      <c r="F171" s="185"/>
      <c r="G171" s="185"/>
      <c r="H171" s="186"/>
      <c r="I171" s="98"/>
      <c r="J171" s="97"/>
      <c r="K171" s="93"/>
      <c r="L171" s="287" t="str">
        <f>_xlfn.IFERROR(VLOOKUP(CONCATENATE(I171,J171,K171),'Codigos Provincias'!$G$1:$H$1250,2,0),"CORREGIR")</f>
        <v>CORREGIR</v>
      </c>
      <c r="M171" s="94"/>
      <c r="N171" s="91"/>
      <c r="O171" s="90"/>
      <c r="P171" s="90"/>
      <c r="Q171" s="200"/>
      <c r="R171" s="291"/>
      <c r="S171" s="291"/>
      <c r="T171" s="291"/>
      <c r="U171" s="201"/>
      <c r="V171" s="96"/>
      <c r="W171" s="202"/>
      <c r="X171" s="203"/>
      <c r="Y171" s="96"/>
      <c r="Z171" s="204"/>
      <c r="AA171" s="205"/>
      <c r="AB171" s="204"/>
      <c r="AC171" s="99"/>
      <c r="AD171" s="99"/>
      <c r="AE171" s="204"/>
      <c r="AF171" s="206"/>
      <c r="AK171" s="53"/>
      <c r="AL171" s="53"/>
      <c r="AM171" s="53"/>
      <c r="AN171" s="53"/>
      <c r="AO171" s="53"/>
      <c r="AP171" s="53"/>
      <c r="AQ171" s="53"/>
    </row>
    <row r="172" spans="1:43" s="88" customFormat="1" ht="15">
      <c r="A172" s="153">
        <f t="shared" si="5"/>
        <v>166</v>
      </c>
      <c r="B172" s="91"/>
      <c r="C172" s="92"/>
      <c r="D172" s="179"/>
      <c r="E172" s="136" t="str">
        <f t="shared" si="4"/>
        <v>REVISAR CÉDULA</v>
      </c>
      <c r="F172" s="185"/>
      <c r="G172" s="185"/>
      <c r="H172" s="186"/>
      <c r="I172" s="98"/>
      <c r="J172" s="97"/>
      <c r="K172" s="93"/>
      <c r="L172" s="287" t="str">
        <f>_xlfn.IFERROR(VLOOKUP(CONCATENATE(I172,J172,K172),'Codigos Provincias'!$G$1:$H$1250,2,0),"CORREGIR")</f>
        <v>CORREGIR</v>
      </c>
      <c r="M172" s="94"/>
      <c r="N172" s="91"/>
      <c r="O172" s="90"/>
      <c r="P172" s="90"/>
      <c r="Q172" s="200"/>
      <c r="R172" s="291"/>
      <c r="S172" s="291"/>
      <c r="T172" s="291"/>
      <c r="U172" s="201"/>
      <c r="V172" s="96"/>
      <c r="W172" s="202"/>
      <c r="X172" s="203"/>
      <c r="Y172" s="96"/>
      <c r="Z172" s="204"/>
      <c r="AA172" s="205"/>
      <c r="AB172" s="204"/>
      <c r="AC172" s="99"/>
      <c r="AD172" s="99"/>
      <c r="AE172" s="204"/>
      <c r="AF172" s="206"/>
      <c r="AK172" s="53"/>
      <c r="AL172" s="53"/>
      <c r="AM172" s="53"/>
      <c r="AN172" s="53"/>
      <c r="AO172" s="53"/>
      <c r="AP172" s="53"/>
      <c r="AQ172" s="53"/>
    </row>
    <row r="173" spans="1:43" s="88" customFormat="1" ht="15">
      <c r="A173" s="153">
        <f t="shared" si="5"/>
        <v>167</v>
      </c>
      <c r="B173" s="91"/>
      <c r="C173" s="92"/>
      <c r="D173" s="179"/>
      <c r="E173" s="136" t="str">
        <f t="shared" si="4"/>
        <v>REVISAR CÉDULA</v>
      </c>
      <c r="F173" s="185"/>
      <c r="G173" s="185"/>
      <c r="H173" s="186"/>
      <c r="I173" s="98"/>
      <c r="J173" s="97"/>
      <c r="K173" s="93"/>
      <c r="L173" s="287" t="str">
        <f>_xlfn.IFERROR(VLOOKUP(CONCATENATE(I173,J173,K173),'Codigos Provincias'!$G$1:$H$1250,2,0),"CORREGIR")</f>
        <v>CORREGIR</v>
      </c>
      <c r="M173" s="94"/>
      <c r="N173" s="91"/>
      <c r="O173" s="90"/>
      <c r="P173" s="90"/>
      <c r="Q173" s="200"/>
      <c r="R173" s="291"/>
      <c r="S173" s="291"/>
      <c r="T173" s="291"/>
      <c r="U173" s="201"/>
      <c r="V173" s="96"/>
      <c r="W173" s="202"/>
      <c r="X173" s="203"/>
      <c r="Y173" s="96"/>
      <c r="Z173" s="204"/>
      <c r="AA173" s="205"/>
      <c r="AB173" s="204"/>
      <c r="AC173" s="99"/>
      <c r="AD173" s="99"/>
      <c r="AE173" s="204"/>
      <c r="AF173" s="206"/>
      <c r="AK173" s="53"/>
      <c r="AL173" s="53"/>
      <c r="AM173" s="53"/>
      <c r="AN173" s="53"/>
      <c r="AO173" s="53"/>
      <c r="AP173" s="53"/>
      <c r="AQ173" s="53"/>
    </row>
    <row r="174" spans="1:43" s="88" customFormat="1" ht="15">
      <c r="A174" s="153">
        <f t="shared" si="5"/>
        <v>168</v>
      </c>
      <c r="B174" s="91"/>
      <c r="C174" s="92"/>
      <c r="D174" s="179"/>
      <c r="E174" s="136" t="str">
        <f t="shared" si="4"/>
        <v>REVISAR CÉDULA</v>
      </c>
      <c r="F174" s="185"/>
      <c r="G174" s="185"/>
      <c r="H174" s="186"/>
      <c r="I174" s="98"/>
      <c r="J174" s="97"/>
      <c r="K174" s="93"/>
      <c r="L174" s="287" t="str">
        <f>_xlfn.IFERROR(VLOOKUP(CONCATENATE(I174,J174,K174),'Codigos Provincias'!$G$1:$H$1250,2,0),"CORREGIR")</f>
        <v>CORREGIR</v>
      </c>
      <c r="M174" s="94"/>
      <c r="N174" s="91"/>
      <c r="O174" s="90"/>
      <c r="P174" s="90"/>
      <c r="Q174" s="200"/>
      <c r="R174" s="291"/>
      <c r="S174" s="291"/>
      <c r="T174" s="291"/>
      <c r="U174" s="201"/>
      <c r="V174" s="96"/>
      <c r="W174" s="202"/>
      <c r="X174" s="203"/>
      <c r="Y174" s="96"/>
      <c r="Z174" s="204"/>
      <c r="AA174" s="205"/>
      <c r="AB174" s="204"/>
      <c r="AC174" s="99"/>
      <c r="AD174" s="99"/>
      <c r="AE174" s="204"/>
      <c r="AF174" s="206"/>
      <c r="AK174" s="53"/>
      <c r="AL174" s="53"/>
      <c r="AM174" s="53"/>
      <c r="AN174" s="53"/>
      <c r="AO174" s="53"/>
      <c r="AP174" s="53"/>
      <c r="AQ174" s="53"/>
    </row>
    <row r="175" spans="1:43" s="88" customFormat="1" ht="15">
      <c r="A175" s="153">
        <f t="shared" si="5"/>
        <v>169</v>
      </c>
      <c r="B175" s="91"/>
      <c r="C175" s="92"/>
      <c r="D175" s="179"/>
      <c r="E175" s="136" t="str">
        <f t="shared" si="4"/>
        <v>REVISAR CÉDULA</v>
      </c>
      <c r="F175" s="185"/>
      <c r="G175" s="185"/>
      <c r="H175" s="186"/>
      <c r="I175" s="98"/>
      <c r="J175" s="97"/>
      <c r="K175" s="93"/>
      <c r="L175" s="287" t="str">
        <f>_xlfn.IFERROR(VLOOKUP(CONCATENATE(I175,J175,K175),'Codigos Provincias'!$G$1:$H$1250,2,0),"CORREGIR")</f>
        <v>CORREGIR</v>
      </c>
      <c r="M175" s="94"/>
      <c r="N175" s="91"/>
      <c r="O175" s="90"/>
      <c r="P175" s="90"/>
      <c r="Q175" s="200"/>
      <c r="R175" s="291"/>
      <c r="S175" s="291"/>
      <c r="T175" s="291"/>
      <c r="U175" s="201"/>
      <c r="V175" s="96"/>
      <c r="W175" s="202"/>
      <c r="X175" s="203"/>
      <c r="Y175" s="96"/>
      <c r="Z175" s="204"/>
      <c r="AA175" s="205"/>
      <c r="AB175" s="204"/>
      <c r="AC175" s="99"/>
      <c r="AD175" s="99"/>
      <c r="AE175" s="204"/>
      <c r="AF175" s="206"/>
      <c r="AK175" s="53"/>
      <c r="AL175" s="53"/>
      <c r="AM175" s="53"/>
      <c r="AN175" s="53"/>
      <c r="AO175" s="53"/>
      <c r="AP175" s="53"/>
      <c r="AQ175" s="53"/>
    </row>
    <row r="176" spans="1:43" s="88" customFormat="1" ht="15">
      <c r="A176" s="153">
        <f t="shared" si="5"/>
        <v>170</v>
      </c>
      <c r="B176" s="91"/>
      <c r="C176" s="92"/>
      <c r="D176" s="179"/>
      <c r="E176" s="136" t="str">
        <f t="shared" si="4"/>
        <v>REVISAR CÉDULA</v>
      </c>
      <c r="F176" s="185"/>
      <c r="G176" s="185"/>
      <c r="H176" s="186"/>
      <c r="I176" s="98"/>
      <c r="J176" s="97"/>
      <c r="K176" s="93"/>
      <c r="L176" s="287" t="str">
        <f>_xlfn.IFERROR(VLOOKUP(CONCATENATE(I176,J176,K176),'Codigos Provincias'!$G$1:$H$1250,2,0),"CORREGIR")</f>
        <v>CORREGIR</v>
      </c>
      <c r="M176" s="94"/>
      <c r="N176" s="91"/>
      <c r="O176" s="90"/>
      <c r="P176" s="90"/>
      <c r="Q176" s="200"/>
      <c r="R176" s="291"/>
      <c r="S176" s="291"/>
      <c r="T176" s="291"/>
      <c r="U176" s="201"/>
      <c r="V176" s="96"/>
      <c r="W176" s="202"/>
      <c r="X176" s="203"/>
      <c r="Y176" s="96"/>
      <c r="Z176" s="204"/>
      <c r="AA176" s="205"/>
      <c r="AB176" s="204"/>
      <c r="AC176" s="99"/>
      <c r="AD176" s="99"/>
      <c r="AE176" s="204"/>
      <c r="AF176" s="206"/>
      <c r="AK176" s="53"/>
      <c r="AL176" s="53"/>
      <c r="AM176" s="53"/>
      <c r="AN176" s="53"/>
      <c r="AO176" s="53"/>
      <c r="AP176" s="53"/>
      <c r="AQ176" s="53"/>
    </row>
    <row r="177" spans="1:43" s="88" customFormat="1" ht="15">
      <c r="A177" s="153">
        <f t="shared" si="5"/>
        <v>171</v>
      </c>
      <c r="B177" s="91"/>
      <c r="C177" s="92"/>
      <c r="D177" s="179"/>
      <c r="E177" s="136" t="str">
        <f t="shared" si="4"/>
        <v>REVISAR CÉDULA</v>
      </c>
      <c r="F177" s="185"/>
      <c r="G177" s="185"/>
      <c r="H177" s="186"/>
      <c r="I177" s="98"/>
      <c r="J177" s="97"/>
      <c r="K177" s="93"/>
      <c r="L177" s="287" t="str">
        <f>_xlfn.IFERROR(VLOOKUP(CONCATENATE(I177,J177,K177),'Codigos Provincias'!$G$1:$H$1250,2,0),"CORREGIR")</f>
        <v>CORREGIR</v>
      </c>
      <c r="M177" s="94"/>
      <c r="N177" s="91"/>
      <c r="O177" s="90"/>
      <c r="P177" s="90"/>
      <c r="Q177" s="200"/>
      <c r="R177" s="291"/>
      <c r="S177" s="291"/>
      <c r="T177" s="291"/>
      <c r="U177" s="201"/>
      <c r="V177" s="96"/>
      <c r="W177" s="202"/>
      <c r="X177" s="203"/>
      <c r="Y177" s="96"/>
      <c r="Z177" s="204"/>
      <c r="AA177" s="205"/>
      <c r="AB177" s="204"/>
      <c r="AC177" s="99"/>
      <c r="AD177" s="99"/>
      <c r="AE177" s="204"/>
      <c r="AF177" s="206"/>
      <c r="AK177" s="53"/>
      <c r="AL177" s="53"/>
      <c r="AM177" s="53"/>
      <c r="AN177" s="53"/>
      <c r="AO177" s="53"/>
      <c r="AP177" s="53"/>
      <c r="AQ177" s="53"/>
    </row>
    <row r="178" spans="1:43" s="88" customFormat="1" ht="15">
      <c r="A178" s="153">
        <f t="shared" si="5"/>
        <v>172</v>
      </c>
      <c r="B178" s="91"/>
      <c r="C178" s="92"/>
      <c r="D178" s="179"/>
      <c r="E178" s="136" t="str">
        <f t="shared" si="4"/>
        <v>REVISAR CÉDULA</v>
      </c>
      <c r="F178" s="185"/>
      <c r="G178" s="185"/>
      <c r="H178" s="186"/>
      <c r="I178" s="98"/>
      <c r="J178" s="97"/>
      <c r="K178" s="93"/>
      <c r="L178" s="287" t="str">
        <f>_xlfn.IFERROR(VLOOKUP(CONCATENATE(I178,J178,K178),'Codigos Provincias'!$G$1:$H$1250,2,0),"CORREGIR")</f>
        <v>CORREGIR</v>
      </c>
      <c r="M178" s="94"/>
      <c r="N178" s="91"/>
      <c r="O178" s="90"/>
      <c r="P178" s="90"/>
      <c r="Q178" s="200"/>
      <c r="R178" s="291"/>
      <c r="S178" s="291"/>
      <c r="T178" s="291"/>
      <c r="U178" s="201"/>
      <c r="V178" s="96"/>
      <c r="W178" s="202"/>
      <c r="X178" s="203"/>
      <c r="Y178" s="96"/>
      <c r="Z178" s="204"/>
      <c r="AA178" s="205"/>
      <c r="AB178" s="204"/>
      <c r="AC178" s="99"/>
      <c r="AD178" s="99"/>
      <c r="AE178" s="204"/>
      <c r="AF178" s="206"/>
      <c r="AK178" s="53"/>
      <c r="AL178" s="53"/>
      <c r="AM178" s="53"/>
      <c r="AN178" s="53"/>
      <c r="AO178" s="53"/>
      <c r="AP178" s="53"/>
      <c r="AQ178" s="53"/>
    </row>
    <row r="179" spans="1:43" s="88" customFormat="1" ht="15">
      <c r="A179" s="153">
        <f t="shared" si="5"/>
        <v>173</v>
      </c>
      <c r="B179" s="91"/>
      <c r="C179" s="92"/>
      <c r="D179" s="179"/>
      <c r="E179" s="136" t="str">
        <f t="shared" si="4"/>
        <v>REVISAR CÉDULA</v>
      </c>
      <c r="F179" s="185"/>
      <c r="G179" s="185"/>
      <c r="H179" s="186"/>
      <c r="I179" s="98"/>
      <c r="J179" s="97"/>
      <c r="K179" s="93"/>
      <c r="L179" s="287" t="str">
        <f>_xlfn.IFERROR(VLOOKUP(CONCATENATE(I179,J179,K179),'Codigos Provincias'!$G$1:$H$1250,2,0),"CORREGIR")</f>
        <v>CORREGIR</v>
      </c>
      <c r="M179" s="94"/>
      <c r="N179" s="91"/>
      <c r="O179" s="90"/>
      <c r="P179" s="90"/>
      <c r="Q179" s="200"/>
      <c r="R179" s="291"/>
      <c r="S179" s="291"/>
      <c r="T179" s="291"/>
      <c r="U179" s="201"/>
      <c r="V179" s="96"/>
      <c r="W179" s="202"/>
      <c r="X179" s="203"/>
      <c r="Y179" s="96"/>
      <c r="Z179" s="204"/>
      <c r="AA179" s="205"/>
      <c r="AB179" s="204"/>
      <c r="AC179" s="99"/>
      <c r="AD179" s="99"/>
      <c r="AE179" s="204"/>
      <c r="AF179" s="206"/>
      <c r="AK179" s="53"/>
      <c r="AL179" s="53"/>
      <c r="AM179" s="53"/>
      <c r="AN179" s="53"/>
      <c r="AO179" s="53"/>
      <c r="AP179" s="53"/>
      <c r="AQ179" s="53"/>
    </row>
    <row r="180" spans="1:43" s="88" customFormat="1" ht="15">
      <c r="A180" s="153">
        <f t="shared" si="5"/>
        <v>174</v>
      </c>
      <c r="B180" s="91"/>
      <c r="C180" s="92"/>
      <c r="D180" s="179"/>
      <c r="E180" s="136" t="str">
        <f t="shared" si="4"/>
        <v>REVISAR CÉDULA</v>
      </c>
      <c r="F180" s="185"/>
      <c r="G180" s="185"/>
      <c r="H180" s="186"/>
      <c r="I180" s="98"/>
      <c r="J180" s="97"/>
      <c r="K180" s="93"/>
      <c r="L180" s="287" t="str">
        <f>_xlfn.IFERROR(VLOOKUP(CONCATENATE(I180,J180,K180),'Codigos Provincias'!$G$1:$H$1250,2,0),"CORREGIR")</f>
        <v>CORREGIR</v>
      </c>
      <c r="M180" s="94"/>
      <c r="N180" s="91"/>
      <c r="O180" s="90"/>
      <c r="P180" s="90"/>
      <c r="Q180" s="200"/>
      <c r="R180" s="291"/>
      <c r="S180" s="291"/>
      <c r="T180" s="291"/>
      <c r="U180" s="201"/>
      <c r="V180" s="96"/>
      <c r="W180" s="202"/>
      <c r="X180" s="203"/>
      <c r="Y180" s="96"/>
      <c r="Z180" s="204"/>
      <c r="AA180" s="205"/>
      <c r="AB180" s="204"/>
      <c r="AC180" s="99"/>
      <c r="AD180" s="99"/>
      <c r="AE180" s="204"/>
      <c r="AF180" s="206"/>
      <c r="AK180" s="53"/>
      <c r="AL180" s="53"/>
      <c r="AM180" s="53"/>
      <c r="AN180" s="53"/>
      <c r="AO180" s="53"/>
      <c r="AP180" s="53"/>
      <c r="AQ180" s="53"/>
    </row>
    <row r="181" spans="1:43" s="88" customFormat="1" ht="15">
      <c r="A181" s="153">
        <f t="shared" si="5"/>
        <v>175</v>
      </c>
      <c r="B181" s="91"/>
      <c r="C181" s="92"/>
      <c r="D181" s="179"/>
      <c r="E181" s="136" t="str">
        <f t="shared" si="4"/>
        <v>REVISAR CÉDULA</v>
      </c>
      <c r="F181" s="185"/>
      <c r="G181" s="185"/>
      <c r="H181" s="186"/>
      <c r="I181" s="98"/>
      <c r="J181" s="97"/>
      <c r="K181" s="93"/>
      <c r="L181" s="287" t="str">
        <f>_xlfn.IFERROR(VLOOKUP(CONCATENATE(I181,J181,K181),'Codigos Provincias'!$G$1:$H$1250,2,0),"CORREGIR")</f>
        <v>CORREGIR</v>
      </c>
      <c r="M181" s="94"/>
      <c r="N181" s="91"/>
      <c r="O181" s="90"/>
      <c r="P181" s="90"/>
      <c r="Q181" s="200"/>
      <c r="R181" s="291"/>
      <c r="S181" s="291"/>
      <c r="T181" s="291"/>
      <c r="U181" s="201"/>
      <c r="V181" s="96"/>
      <c r="W181" s="202"/>
      <c r="X181" s="203"/>
      <c r="Y181" s="96"/>
      <c r="Z181" s="204"/>
      <c r="AA181" s="205"/>
      <c r="AB181" s="204"/>
      <c r="AC181" s="99"/>
      <c r="AD181" s="99"/>
      <c r="AE181" s="204"/>
      <c r="AF181" s="206"/>
      <c r="AK181" s="53"/>
      <c r="AL181" s="53"/>
      <c r="AM181" s="53"/>
      <c r="AN181" s="53"/>
      <c r="AO181" s="53"/>
      <c r="AP181" s="53"/>
      <c r="AQ181" s="53"/>
    </row>
    <row r="182" spans="1:43" s="88" customFormat="1" ht="15">
      <c r="A182" s="153">
        <f t="shared" si="5"/>
        <v>176</v>
      </c>
      <c r="B182" s="91"/>
      <c r="C182" s="92"/>
      <c r="D182" s="179"/>
      <c r="E182" s="136" t="str">
        <f t="shared" si="4"/>
        <v>REVISAR CÉDULA</v>
      </c>
      <c r="F182" s="185"/>
      <c r="G182" s="185"/>
      <c r="H182" s="186"/>
      <c r="I182" s="98"/>
      <c r="J182" s="97"/>
      <c r="K182" s="93"/>
      <c r="L182" s="287" t="str">
        <f>_xlfn.IFERROR(VLOOKUP(CONCATENATE(I182,J182,K182),'Codigos Provincias'!$G$1:$H$1250,2,0),"CORREGIR")</f>
        <v>CORREGIR</v>
      </c>
      <c r="M182" s="94"/>
      <c r="N182" s="91"/>
      <c r="O182" s="90"/>
      <c r="P182" s="90"/>
      <c r="Q182" s="200"/>
      <c r="R182" s="291"/>
      <c r="S182" s="291"/>
      <c r="T182" s="291"/>
      <c r="U182" s="201"/>
      <c r="V182" s="96"/>
      <c r="W182" s="202"/>
      <c r="X182" s="203"/>
      <c r="Y182" s="96"/>
      <c r="Z182" s="204"/>
      <c r="AA182" s="205"/>
      <c r="AB182" s="204"/>
      <c r="AC182" s="99"/>
      <c r="AD182" s="99"/>
      <c r="AE182" s="204"/>
      <c r="AF182" s="206"/>
      <c r="AK182" s="53"/>
      <c r="AL182" s="53"/>
      <c r="AM182" s="53"/>
      <c r="AN182" s="53"/>
      <c r="AO182" s="53"/>
      <c r="AP182" s="53"/>
      <c r="AQ182" s="53"/>
    </row>
    <row r="183" spans="1:43" s="88" customFormat="1" ht="15">
      <c r="A183" s="153">
        <f t="shared" si="5"/>
        <v>177</v>
      </c>
      <c r="B183" s="91"/>
      <c r="C183" s="92"/>
      <c r="D183" s="179"/>
      <c r="E183" s="136" t="str">
        <f t="shared" si="4"/>
        <v>REVISAR CÉDULA</v>
      </c>
      <c r="F183" s="185"/>
      <c r="G183" s="185"/>
      <c r="H183" s="186"/>
      <c r="I183" s="98"/>
      <c r="J183" s="97"/>
      <c r="K183" s="93"/>
      <c r="L183" s="287" t="str">
        <f>_xlfn.IFERROR(VLOOKUP(CONCATENATE(I183,J183,K183),'Codigos Provincias'!$G$1:$H$1250,2,0),"CORREGIR")</f>
        <v>CORREGIR</v>
      </c>
      <c r="M183" s="94"/>
      <c r="N183" s="91"/>
      <c r="O183" s="90"/>
      <c r="P183" s="90"/>
      <c r="Q183" s="200"/>
      <c r="R183" s="291"/>
      <c r="S183" s="291"/>
      <c r="T183" s="291"/>
      <c r="U183" s="201"/>
      <c r="V183" s="96"/>
      <c r="W183" s="202"/>
      <c r="X183" s="203"/>
      <c r="Y183" s="96"/>
      <c r="Z183" s="204"/>
      <c r="AA183" s="205"/>
      <c r="AB183" s="204"/>
      <c r="AC183" s="99"/>
      <c r="AD183" s="99"/>
      <c r="AE183" s="204"/>
      <c r="AF183" s="206"/>
      <c r="AK183" s="53"/>
      <c r="AL183" s="53"/>
      <c r="AM183" s="53"/>
      <c r="AN183" s="53"/>
      <c r="AO183" s="53"/>
      <c r="AP183" s="53"/>
      <c r="AQ183" s="53"/>
    </row>
    <row r="184" spans="1:43" s="88" customFormat="1" ht="15">
      <c r="A184" s="153">
        <f t="shared" si="5"/>
        <v>178</v>
      </c>
      <c r="B184" s="91"/>
      <c r="C184" s="92"/>
      <c r="D184" s="179"/>
      <c r="E184" s="136" t="str">
        <f t="shared" si="4"/>
        <v>REVISAR CÉDULA</v>
      </c>
      <c r="F184" s="185"/>
      <c r="G184" s="185"/>
      <c r="H184" s="186"/>
      <c r="I184" s="98"/>
      <c r="J184" s="97"/>
      <c r="K184" s="93"/>
      <c r="L184" s="287" t="str">
        <f>_xlfn.IFERROR(VLOOKUP(CONCATENATE(I184,J184,K184),'Codigos Provincias'!$G$1:$H$1250,2,0),"CORREGIR")</f>
        <v>CORREGIR</v>
      </c>
      <c r="M184" s="94"/>
      <c r="N184" s="91"/>
      <c r="O184" s="90"/>
      <c r="P184" s="90"/>
      <c r="Q184" s="200"/>
      <c r="R184" s="291"/>
      <c r="S184" s="291"/>
      <c r="T184" s="291"/>
      <c r="U184" s="201"/>
      <c r="V184" s="96"/>
      <c r="W184" s="202"/>
      <c r="X184" s="203"/>
      <c r="Y184" s="96"/>
      <c r="Z184" s="204"/>
      <c r="AA184" s="205"/>
      <c r="AB184" s="204"/>
      <c r="AC184" s="99"/>
      <c r="AD184" s="99"/>
      <c r="AE184" s="204"/>
      <c r="AF184" s="206"/>
      <c r="AK184" s="53"/>
      <c r="AL184" s="53"/>
      <c r="AM184" s="53"/>
      <c r="AN184" s="53"/>
      <c r="AO184" s="53"/>
      <c r="AP184" s="53"/>
      <c r="AQ184" s="53"/>
    </row>
    <row r="185" spans="1:43" s="88" customFormat="1" ht="15">
      <c r="A185" s="153">
        <f t="shared" si="5"/>
        <v>179</v>
      </c>
      <c r="B185" s="91"/>
      <c r="C185" s="92"/>
      <c r="D185" s="179"/>
      <c r="E185" s="136" t="str">
        <f t="shared" si="4"/>
        <v>REVISAR CÉDULA</v>
      </c>
      <c r="F185" s="185"/>
      <c r="G185" s="185"/>
      <c r="H185" s="186"/>
      <c r="I185" s="98"/>
      <c r="J185" s="97"/>
      <c r="K185" s="93"/>
      <c r="L185" s="287" t="str">
        <f>_xlfn.IFERROR(VLOOKUP(CONCATENATE(I185,J185,K185),'Codigos Provincias'!$G$1:$H$1250,2,0),"CORREGIR")</f>
        <v>CORREGIR</v>
      </c>
      <c r="M185" s="94"/>
      <c r="N185" s="91"/>
      <c r="O185" s="90"/>
      <c r="P185" s="90"/>
      <c r="Q185" s="200"/>
      <c r="R185" s="291"/>
      <c r="S185" s="291"/>
      <c r="T185" s="291"/>
      <c r="U185" s="201"/>
      <c r="V185" s="96"/>
      <c r="W185" s="202"/>
      <c r="X185" s="203"/>
      <c r="Y185" s="96"/>
      <c r="Z185" s="204"/>
      <c r="AA185" s="205"/>
      <c r="AB185" s="204"/>
      <c r="AC185" s="99"/>
      <c r="AD185" s="99"/>
      <c r="AE185" s="204"/>
      <c r="AF185" s="206"/>
      <c r="AK185" s="53"/>
      <c r="AL185" s="53"/>
      <c r="AM185" s="53"/>
      <c r="AN185" s="53"/>
      <c r="AO185" s="53"/>
      <c r="AP185" s="53"/>
      <c r="AQ185" s="53"/>
    </row>
    <row r="186" spans="1:43" s="88" customFormat="1" ht="15">
      <c r="A186" s="153">
        <f t="shared" si="5"/>
        <v>180</v>
      </c>
      <c r="B186" s="91"/>
      <c r="C186" s="92"/>
      <c r="D186" s="179"/>
      <c r="E186" s="136" t="str">
        <f t="shared" si="4"/>
        <v>REVISAR CÉDULA</v>
      </c>
      <c r="F186" s="185"/>
      <c r="G186" s="185"/>
      <c r="H186" s="186"/>
      <c r="I186" s="98"/>
      <c r="J186" s="97"/>
      <c r="K186" s="93"/>
      <c r="L186" s="287" t="str">
        <f>_xlfn.IFERROR(VLOOKUP(CONCATENATE(I186,J186,K186),'Codigos Provincias'!$G$1:$H$1250,2,0),"CORREGIR")</f>
        <v>CORREGIR</v>
      </c>
      <c r="M186" s="94"/>
      <c r="N186" s="91"/>
      <c r="O186" s="90"/>
      <c r="P186" s="90"/>
      <c r="Q186" s="200"/>
      <c r="R186" s="291"/>
      <c r="S186" s="291"/>
      <c r="T186" s="291"/>
      <c r="U186" s="201"/>
      <c r="V186" s="96"/>
      <c r="W186" s="202"/>
      <c r="X186" s="203"/>
      <c r="Y186" s="96"/>
      <c r="Z186" s="204"/>
      <c r="AA186" s="205"/>
      <c r="AB186" s="204"/>
      <c r="AC186" s="99"/>
      <c r="AD186" s="99"/>
      <c r="AE186" s="204"/>
      <c r="AF186" s="206"/>
      <c r="AK186" s="53"/>
      <c r="AL186" s="53"/>
      <c r="AM186" s="53"/>
      <c r="AN186" s="53"/>
      <c r="AO186" s="53"/>
      <c r="AP186" s="53"/>
      <c r="AQ186" s="53"/>
    </row>
    <row r="187" spans="1:43" ht="15">
      <c r="A187" s="153">
        <f t="shared" si="5"/>
        <v>181</v>
      </c>
      <c r="B187" s="91"/>
      <c r="C187" s="92"/>
      <c r="D187" s="179"/>
      <c r="E187" s="136" t="str">
        <f t="shared" si="4"/>
        <v>REVISAR CÉDULA</v>
      </c>
      <c r="F187" s="185"/>
      <c r="G187" s="185"/>
      <c r="H187" s="186"/>
      <c r="I187" s="98"/>
      <c r="J187" s="97"/>
      <c r="K187" s="93"/>
      <c r="L187" s="287" t="str">
        <f>_xlfn.IFERROR(VLOOKUP(CONCATENATE(I187,J187,K187),'Codigos Provincias'!$G$1:$H$1250,2,0),"CORREGIR")</f>
        <v>CORREGIR</v>
      </c>
      <c r="M187" s="94"/>
      <c r="N187" s="91"/>
      <c r="O187" s="90"/>
      <c r="P187" s="90"/>
      <c r="Q187" s="200"/>
      <c r="R187" s="291"/>
      <c r="S187" s="291"/>
      <c r="T187" s="291"/>
      <c r="U187" s="201"/>
      <c r="V187" s="96"/>
      <c r="W187" s="202"/>
      <c r="X187" s="203"/>
      <c r="Y187" s="96"/>
      <c r="Z187" s="204"/>
      <c r="AA187" s="205"/>
      <c r="AB187" s="204"/>
      <c r="AC187" s="99"/>
      <c r="AD187" s="99"/>
      <c r="AE187" s="204"/>
      <c r="AF187" s="206"/>
      <c r="AQ187" s="53"/>
    </row>
    <row r="188" spans="1:32" ht="15">
      <c r="A188" s="153">
        <f t="shared" si="5"/>
        <v>182</v>
      </c>
      <c r="B188" s="91"/>
      <c r="C188" s="92"/>
      <c r="D188" s="179"/>
      <c r="E188" s="136" t="str">
        <f t="shared" si="4"/>
        <v>REVISAR CÉDULA</v>
      </c>
      <c r="F188" s="185"/>
      <c r="G188" s="185"/>
      <c r="H188" s="186"/>
      <c r="I188" s="98"/>
      <c r="J188" s="97"/>
      <c r="K188" s="93"/>
      <c r="L188" s="287" t="str">
        <f>_xlfn.IFERROR(VLOOKUP(CONCATENATE(I188,J188,K188),'Codigos Provincias'!$G$1:$H$1250,2,0),"CORREGIR")</f>
        <v>CORREGIR</v>
      </c>
      <c r="M188" s="94"/>
      <c r="N188" s="91"/>
      <c r="O188" s="90"/>
      <c r="P188" s="90"/>
      <c r="Q188" s="200"/>
      <c r="R188" s="291"/>
      <c r="S188" s="291"/>
      <c r="T188" s="291"/>
      <c r="U188" s="201"/>
      <c r="V188" s="96"/>
      <c r="W188" s="202"/>
      <c r="X188" s="203"/>
      <c r="Y188" s="96"/>
      <c r="Z188" s="204"/>
      <c r="AA188" s="205"/>
      <c r="AB188" s="204"/>
      <c r="AC188" s="99"/>
      <c r="AD188" s="99"/>
      <c r="AE188" s="204"/>
      <c r="AF188" s="206"/>
    </row>
    <row r="189" spans="1:32" ht="15">
      <c r="A189" s="153">
        <f t="shared" si="5"/>
        <v>183</v>
      </c>
      <c r="B189" s="91"/>
      <c r="C189" s="92"/>
      <c r="D189" s="179"/>
      <c r="E189" s="136" t="str">
        <f t="shared" si="4"/>
        <v>REVISAR CÉDULA</v>
      </c>
      <c r="F189" s="185"/>
      <c r="G189" s="185"/>
      <c r="H189" s="186"/>
      <c r="I189" s="98"/>
      <c r="J189" s="97"/>
      <c r="K189" s="93"/>
      <c r="L189" s="287" t="str">
        <f>_xlfn.IFERROR(VLOOKUP(CONCATENATE(I189,J189,K189),'Codigos Provincias'!$G$1:$H$1250,2,0),"CORREGIR")</f>
        <v>CORREGIR</v>
      </c>
      <c r="M189" s="94"/>
      <c r="N189" s="91"/>
      <c r="O189" s="90"/>
      <c r="P189" s="90"/>
      <c r="Q189" s="200"/>
      <c r="R189" s="291"/>
      <c r="S189" s="291"/>
      <c r="T189" s="291"/>
      <c r="U189" s="201"/>
      <c r="V189" s="96"/>
      <c r="W189" s="202"/>
      <c r="X189" s="203"/>
      <c r="Y189" s="96"/>
      <c r="Z189" s="204"/>
      <c r="AA189" s="205"/>
      <c r="AB189" s="204"/>
      <c r="AC189" s="99"/>
      <c r="AD189" s="99"/>
      <c r="AE189" s="204"/>
      <c r="AF189" s="206"/>
    </row>
    <row r="190" spans="1:32" ht="15">
      <c r="A190" s="153">
        <f t="shared" si="5"/>
        <v>184</v>
      </c>
      <c r="B190" s="91"/>
      <c r="C190" s="92"/>
      <c r="D190" s="179"/>
      <c r="E190" s="136" t="str">
        <f t="shared" si="4"/>
        <v>REVISAR CÉDULA</v>
      </c>
      <c r="F190" s="185"/>
      <c r="G190" s="185"/>
      <c r="H190" s="186"/>
      <c r="I190" s="98"/>
      <c r="J190" s="97"/>
      <c r="K190" s="93"/>
      <c r="L190" s="287" t="str">
        <f>_xlfn.IFERROR(VLOOKUP(CONCATENATE(I190,J190,K190),'Codigos Provincias'!$G$1:$H$1250,2,0),"CORREGIR")</f>
        <v>CORREGIR</v>
      </c>
      <c r="M190" s="94"/>
      <c r="N190" s="91"/>
      <c r="O190" s="90"/>
      <c r="P190" s="90"/>
      <c r="Q190" s="200"/>
      <c r="R190" s="291"/>
      <c r="S190" s="291"/>
      <c r="T190" s="291"/>
      <c r="U190" s="201"/>
      <c r="V190" s="96"/>
      <c r="W190" s="202"/>
      <c r="X190" s="203"/>
      <c r="Y190" s="96"/>
      <c r="Z190" s="204"/>
      <c r="AA190" s="205"/>
      <c r="AB190" s="204"/>
      <c r="AC190" s="99"/>
      <c r="AD190" s="99"/>
      <c r="AE190" s="204"/>
      <c r="AF190" s="206"/>
    </row>
    <row r="191" spans="1:32" ht="15">
      <c r="A191" s="153">
        <f t="shared" si="5"/>
        <v>185</v>
      </c>
      <c r="B191" s="91"/>
      <c r="C191" s="92"/>
      <c r="D191" s="179"/>
      <c r="E191" s="136" t="str">
        <f t="shared" si="4"/>
        <v>REVISAR CÉDULA</v>
      </c>
      <c r="F191" s="185"/>
      <c r="G191" s="185"/>
      <c r="H191" s="186"/>
      <c r="I191" s="98"/>
      <c r="J191" s="97"/>
      <c r="K191" s="93"/>
      <c r="L191" s="287" t="str">
        <f>_xlfn.IFERROR(VLOOKUP(CONCATENATE(I191,J191,K191),'Codigos Provincias'!$G$1:$H$1250,2,0),"CORREGIR")</f>
        <v>CORREGIR</v>
      </c>
      <c r="M191" s="94"/>
      <c r="N191" s="91"/>
      <c r="O191" s="90"/>
      <c r="P191" s="90"/>
      <c r="Q191" s="200"/>
      <c r="R191" s="291"/>
      <c r="S191" s="291"/>
      <c r="T191" s="291"/>
      <c r="U191" s="201"/>
      <c r="V191" s="96"/>
      <c r="W191" s="202"/>
      <c r="X191" s="203"/>
      <c r="Y191" s="96"/>
      <c r="Z191" s="204"/>
      <c r="AA191" s="205"/>
      <c r="AB191" s="204"/>
      <c r="AC191" s="99"/>
      <c r="AD191" s="99"/>
      <c r="AE191" s="204"/>
      <c r="AF191" s="206"/>
    </row>
    <row r="192" spans="1:32" ht="15">
      <c r="A192" s="153">
        <f t="shared" si="5"/>
        <v>186</v>
      </c>
      <c r="B192" s="91"/>
      <c r="C192" s="92"/>
      <c r="D192" s="179"/>
      <c r="E192" s="136" t="str">
        <f t="shared" si="4"/>
        <v>REVISAR CÉDULA</v>
      </c>
      <c r="F192" s="185"/>
      <c r="G192" s="185"/>
      <c r="H192" s="186"/>
      <c r="I192" s="98"/>
      <c r="J192" s="97"/>
      <c r="K192" s="93"/>
      <c r="L192" s="287" t="str">
        <f>_xlfn.IFERROR(VLOOKUP(CONCATENATE(I192,J192,K192),'Codigos Provincias'!$G$1:$H$1250,2,0),"CORREGIR")</f>
        <v>CORREGIR</v>
      </c>
      <c r="M192" s="94"/>
      <c r="N192" s="91"/>
      <c r="O192" s="90"/>
      <c r="P192" s="90"/>
      <c r="Q192" s="200"/>
      <c r="R192" s="291"/>
      <c r="S192" s="291"/>
      <c r="T192" s="291"/>
      <c r="U192" s="201"/>
      <c r="V192" s="96"/>
      <c r="W192" s="202"/>
      <c r="X192" s="203"/>
      <c r="Y192" s="96"/>
      <c r="Z192" s="204"/>
      <c r="AA192" s="205"/>
      <c r="AB192" s="204"/>
      <c r="AC192" s="99"/>
      <c r="AD192" s="99"/>
      <c r="AE192" s="204"/>
      <c r="AF192" s="206"/>
    </row>
    <row r="193" spans="1:32" ht="15">
      <c r="A193" s="153">
        <f t="shared" si="5"/>
        <v>187</v>
      </c>
      <c r="B193" s="91"/>
      <c r="C193" s="92"/>
      <c r="D193" s="179"/>
      <c r="E193" s="136" t="str">
        <f t="shared" si="4"/>
        <v>REVISAR CÉDULA</v>
      </c>
      <c r="F193" s="185"/>
      <c r="G193" s="185"/>
      <c r="H193" s="186"/>
      <c r="I193" s="98"/>
      <c r="J193" s="97"/>
      <c r="K193" s="93"/>
      <c r="L193" s="287" t="str">
        <f>_xlfn.IFERROR(VLOOKUP(CONCATENATE(I193,J193,K193),'Codigos Provincias'!$G$1:$H$1250,2,0),"CORREGIR")</f>
        <v>CORREGIR</v>
      </c>
      <c r="M193" s="94"/>
      <c r="N193" s="91"/>
      <c r="O193" s="90"/>
      <c r="P193" s="90"/>
      <c r="Q193" s="200"/>
      <c r="R193" s="291"/>
      <c r="S193" s="291"/>
      <c r="T193" s="291"/>
      <c r="U193" s="201"/>
      <c r="V193" s="96"/>
      <c r="W193" s="202"/>
      <c r="X193" s="203"/>
      <c r="Y193" s="96"/>
      <c r="Z193" s="204"/>
      <c r="AA193" s="205"/>
      <c r="AB193" s="204"/>
      <c r="AC193" s="99"/>
      <c r="AD193" s="99"/>
      <c r="AE193" s="204"/>
      <c r="AF193" s="206"/>
    </row>
    <row r="194" spans="1:32" ht="15">
      <c r="A194" s="153">
        <f t="shared" si="5"/>
        <v>188</v>
      </c>
      <c r="B194" s="91"/>
      <c r="C194" s="92"/>
      <c r="D194" s="179"/>
      <c r="E194" s="136" t="str">
        <f t="shared" si="4"/>
        <v>REVISAR CÉDULA</v>
      </c>
      <c r="F194" s="185"/>
      <c r="G194" s="185"/>
      <c r="H194" s="186"/>
      <c r="I194" s="98"/>
      <c r="J194" s="97"/>
      <c r="K194" s="93"/>
      <c r="L194" s="287" t="str">
        <f>_xlfn.IFERROR(VLOOKUP(CONCATENATE(I194,J194,K194),'Codigos Provincias'!$G$1:$H$1250,2,0),"CORREGIR")</f>
        <v>CORREGIR</v>
      </c>
      <c r="M194" s="94"/>
      <c r="N194" s="91"/>
      <c r="O194" s="90"/>
      <c r="P194" s="90"/>
      <c r="Q194" s="200"/>
      <c r="R194" s="291"/>
      <c r="S194" s="291"/>
      <c r="T194" s="291"/>
      <c r="U194" s="201"/>
      <c r="V194" s="96"/>
      <c r="W194" s="202"/>
      <c r="X194" s="203"/>
      <c r="Y194" s="96"/>
      <c r="Z194" s="204"/>
      <c r="AA194" s="205"/>
      <c r="AB194" s="204"/>
      <c r="AC194" s="99"/>
      <c r="AD194" s="99"/>
      <c r="AE194" s="204"/>
      <c r="AF194" s="206"/>
    </row>
    <row r="195" spans="1:32" ht="15">
      <c r="A195" s="153">
        <f t="shared" si="5"/>
        <v>189</v>
      </c>
      <c r="B195" s="91"/>
      <c r="C195" s="92"/>
      <c r="D195" s="179"/>
      <c r="E195" s="136" t="str">
        <f t="shared" si="4"/>
        <v>REVISAR CÉDULA</v>
      </c>
      <c r="F195" s="185"/>
      <c r="G195" s="185"/>
      <c r="H195" s="186"/>
      <c r="I195" s="98"/>
      <c r="J195" s="97"/>
      <c r="K195" s="93"/>
      <c r="L195" s="287" t="str">
        <f>_xlfn.IFERROR(VLOOKUP(CONCATENATE(I195,J195,K195),'Codigos Provincias'!$G$1:$H$1250,2,0),"CORREGIR")</f>
        <v>CORREGIR</v>
      </c>
      <c r="M195" s="94"/>
      <c r="N195" s="91"/>
      <c r="O195" s="90"/>
      <c r="P195" s="90"/>
      <c r="Q195" s="200"/>
      <c r="R195" s="291"/>
      <c r="S195" s="291"/>
      <c r="T195" s="291"/>
      <c r="U195" s="201"/>
      <c r="V195" s="96"/>
      <c r="W195" s="202"/>
      <c r="X195" s="203"/>
      <c r="Y195" s="96"/>
      <c r="Z195" s="204"/>
      <c r="AA195" s="205"/>
      <c r="AB195" s="204"/>
      <c r="AC195" s="99"/>
      <c r="AD195" s="99"/>
      <c r="AE195" s="204"/>
      <c r="AF195" s="206"/>
    </row>
    <row r="196" spans="1:32" ht="15">
      <c r="A196" s="153">
        <f t="shared" si="5"/>
        <v>190</v>
      </c>
      <c r="B196" s="91"/>
      <c r="C196" s="92"/>
      <c r="D196" s="179"/>
      <c r="E196" s="136" t="str">
        <f t="shared" si="4"/>
        <v>REVISAR CÉDULA</v>
      </c>
      <c r="F196" s="185"/>
      <c r="G196" s="185"/>
      <c r="H196" s="186"/>
      <c r="I196" s="98"/>
      <c r="J196" s="97"/>
      <c r="K196" s="93"/>
      <c r="L196" s="287" t="str">
        <f>_xlfn.IFERROR(VLOOKUP(CONCATENATE(I196,J196,K196),'Codigos Provincias'!$G$1:$H$1250,2,0),"CORREGIR")</f>
        <v>CORREGIR</v>
      </c>
      <c r="M196" s="94"/>
      <c r="N196" s="91"/>
      <c r="O196" s="90"/>
      <c r="P196" s="90"/>
      <c r="Q196" s="200"/>
      <c r="R196" s="291"/>
      <c r="S196" s="291"/>
      <c r="T196" s="291"/>
      <c r="U196" s="201"/>
      <c r="V196" s="96"/>
      <c r="W196" s="202"/>
      <c r="X196" s="203"/>
      <c r="Y196" s="96"/>
      <c r="Z196" s="204"/>
      <c r="AA196" s="205"/>
      <c r="AB196" s="204"/>
      <c r="AC196" s="99"/>
      <c r="AD196" s="99"/>
      <c r="AE196" s="204"/>
      <c r="AF196" s="206"/>
    </row>
    <row r="197" spans="1:32" ht="15">
      <c r="A197" s="153">
        <f t="shared" si="5"/>
        <v>191</v>
      </c>
      <c r="B197" s="91"/>
      <c r="C197" s="92"/>
      <c r="D197" s="179"/>
      <c r="E197" s="136" t="str">
        <f t="shared" si="4"/>
        <v>REVISAR CÉDULA</v>
      </c>
      <c r="F197" s="185"/>
      <c r="G197" s="185"/>
      <c r="H197" s="186"/>
      <c r="I197" s="98"/>
      <c r="J197" s="97"/>
      <c r="K197" s="93"/>
      <c r="L197" s="287" t="str">
        <f>_xlfn.IFERROR(VLOOKUP(CONCATENATE(I197,J197,K197),'Codigos Provincias'!$G$1:$H$1250,2,0),"CORREGIR")</f>
        <v>CORREGIR</v>
      </c>
      <c r="M197" s="94"/>
      <c r="N197" s="91"/>
      <c r="O197" s="90"/>
      <c r="P197" s="90"/>
      <c r="Q197" s="200"/>
      <c r="R197" s="291"/>
      <c r="S197" s="291"/>
      <c r="T197" s="291"/>
      <c r="U197" s="201"/>
      <c r="V197" s="96"/>
      <c r="W197" s="202"/>
      <c r="X197" s="203"/>
      <c r="Y197" s="96"/>
      <c r="Z197" s="204"/>
      <c r="AA197" s="205"/>
      <c r="AB197" s="204"/>
      <c r="AC197" s="99"/>
      <c r="AD197" s="99"/>
      <c r="AE197" s="204"/>
      <c r="AF197" s="206"/>
    </row>
    <row r="198" spans="1:32" ht="15">
      <c r="A198" s="153">
        <f t="shared" si="5"/>
        <v>192</v>
      </c>
      <c r="B198" s="91"/>
      <c r="C198" s="92"/>
      <c r="D198" s="179"/>
      <c r="E198" s="136" t="str">
        <f t="shared" si="4"/>
        <v>REVISAR CÉDULA</v>
      </c>
      <c r="F198" s="185"/>
      <c r="G198" s="185"/>
      <c r="H198" s="186"/>
      <c r="I198" s="98"/>
      <c r="J198" s="97"/>
      <c r="K198" s="93"/>
      <c r="L198" s="287" t="str">
        <f>_xlfn.IFERROR(VLOOKUP(CONCATENATE(I198,J198,K198),'Codigos Provincias'!$G$1:$H$1250,2,0),"CORREGIR")</f>
        <v>CORREGIR</v>
      </c>
      <c r="M198" s="94"/>
      <c r="N198" s="91"/>
      <c r="O198" s="90"/>
      <c r="P198" s="90"/>
      <c r="Q198" s="200"/>
      <c r="R198" s="291"/>
      <c r="S198" s="291"/>
      <c r="T198" s="291"/>
      <c r="U198" s="201"/>
      <c r="V198" s="96"/>
      <c r="W198" s="202"/>
      <c r="X198" s="203"/>
      <c r="Y198" s="96"/>
      <c r="Z198" s="204"/>
      <c r="AA198" s="205"/>
      <c r="AB198" s="204"/>
      <c r="AC198" s="99"/>
      <c r="AD198" s="99"/>
      <c r="AE198" s="204"/>
      <c r="AF198" s="206"/>
    </row>
    <row r="199" spans="1:32" ht="15">
      <c r="A199" s="153">
        <f t="shared" si="5"/>
        <v>193</v>
      </c>
      <c r="B199" s="91"/>
      <c r="C199" s="92"/>
      <c r="D199" s="179"/>
      <c r="E199" s="136" t="str">
        <f t="shared" si="4"/>
        <v>REVISAR CÉDULA</v>
      </c>
      <c r="F199" s="185"/>
      <c r="G199" s="185"/>
      <c r="H199" s="186"/>
      <c r="I199" s="98"/>
      <c r="J199" s="97"/>
      <c r="K199" s="93"/>
      <c r="L199" s="287" t="str">
        <f>_xlfn.IFERROR(VLOOKUP(CONCATENATE(I199,J199,K199),'Codigos Provincias'!$G$1:$H$1250,2,0),"CORREGIR")</f>
        <v>CORREGIR</v>
      </c>
      <c r="M199" s="94"/>
      <c r="N199" s="91"/>
      <c r="O199" s="90"/>
      <c r="P199" s="90"/>
      <c r="Q199" s="200"/>
      <c r="R199" s="291"/>
      <c r="S199" s="291"/>
      <c r="T199" s="291"/>
      <c r="U199" s="201"/>
      <c r="V199" s="96"/>
      <c r="W199" s="202"/>
      <c r="X199" s="203"/>
      <c r="Y199" s="96"/>
      <c r="Z199" s="204"/>
      <c r="AA199" s="205"/>
      <c r="AB199" s="204"/>
      <c r="AC199" s="99"/>
      <c r="AD199" s="99"/>
      <c r="AE199" s="204"/>
      <c r="AF199" s="206"/>
    </row>
    <row r="200" spans="1:32" ht="15">
      <c r="A200" s="153">
        <f t="shared" si="5"/>
        <v>194</v>
      </c>
      <c r="B200" s="91"/>
      <c r="C200" s="92"/>
      <c r="D200" s="179"/>
      <c r="E200" s="136" t="str">
        <f aca="true" t="shared" si="6" ref="E200:E263">IF(LEN(D200)=10,"EC",IF(LEN(D200)=8,"REFUGIADO","REVISAR CÉDULA"))</f>
        <v>REVISAR CÉDULA</v>
      </c>
      <c r="F200" s="185"/>
      <c r="G200" s="185"/>
      <c r="H200" s="186"/>
      <c r="I200" s="98"/>
      <c r="J200" s="97"/>
      <c r="K200" s="93"/>
      <c r="L200" s="287" t="str">
        <f>_xlfn.IFERROR(VLOOKUP(CONCATENATE(I200,J200,K200),'Codigos Provincias'!$G$1:$H$1250,2,0),"CORREGIR")</f>
        <v>CORREGIR</v>
      </c>
      <c r="M200" s="94"/>
      <c r="N200" s="91"/>
      <c r="O200" s="90"/>
      <c r="P200" s="90"/>
      <c r="Q200" s="200"/>
      <c r="R200" s="291"/>
      <c r="S200" s="291"/>
      <c r="T200" s="291"/>
      <c r="U200" s="201"/>
      <c r="V200" s="96"/>
      <c r="W200" s="202"/>
      <c r="X200" s="203"/>
      <c r="Y200" s="96"/>
      <c r="Z200" s="204"/>
      <c r="AA200" s="205"/>
      <c r="AB200" s="204"/>
      <c r="AC200" s="99"/>
      <c r="AD200" s="99"/>
      <c r="AE200" s="204"/>
      <c r="AF200" s="206"/>
    </row>
    <row r="201" spans="1:32" ht="15">
      <c r="A201" s="153">
        <f aca="true" t="shared" si="7" ref="A201:A264">A200+1</f>
        <v>195</v>
      </c>
      <c r="B201" s="91"/>
      <c r="C201" s="92"/>
      <c r="D201" s="179"/>
      <c r="E201" s="136" t="str">
        <f t="shared" si="6"/>
        <v>REVISAR CÉDULA</v>
      </c>
      <c r="F201" s="185"/>
      <c r="G201" s="185"/>
      <c r="H201" s="186"/>
      <c r="I201" s="98"/>
      <c r="J201" s="97"/>
      <c r="K201" s="93"/>
      <c r="L201" s="287" t="str">
        <f>_xlfn.IFERROR(VLOOKUP(CONCATENATE(I201,J201,K201),'Codigos Provincias'!$G$1:$H$1250,2,0),"CORREGIR")</f>
        <v>CORREGIR</v>
      </c>
      <c r="M201" s="94"/>
      <c r="N201" s="91"/>
      <c r="O201" s="90"/>
      <c r="P201" s="90"/>
      <c r="Q201" s="200"/>
      <c r="R201" s="291"/>
      <c r="S201" s="291"/>
      <c r="T201" s="291"/>
      <c r="U201" s="201"/>
      <c r="V201" s="96"/>
      <c r="W201" s="202"/>
      <c r="X201" s="203"/>
      <c r="Y201" s="96"/>
      <c r="Z201" s="204"/>
      <c r="AA201" s="205"/>
      <c r="AB201" s="204"/>
      <c r="AC201" s="99"/>
      <c r="AD201" s="99"/>
      <c r="AE201" s="204"/>
      <c r="AF201" s="206"/>
    </row>
    <row r="202" spans="1:32" ht="15">
      <c r="A202" s="153">
        <f t="shared" si="7"/>
        <v>196</v>
      </c>
      <c r="B202" s="91"/>
      <c r="C202" s="92"/>
      <c r="D202" s="179"/>
      <c r="E202" s="136" t="str">
        <f t="shared" si="6"/>
        <v>REVISAR CÉDULA</v>
      </c>
      <c r="F202" s="185"/>
      <c r="G202" s="185"/>
      <c r="H202" s="186"/>
      <c r="I202" s="98"/>
      <c r="J202" s="97"/>
      <c r="K202" s="93"/>
      <c r="L202" s="287" t="str">
        <f>_xlfn.IFERROR(VLOOKUP(CONCATENATE(I202,J202,K202),'Codigos Provincias'!$G$1:$H$1250,2,0),"CORREGIR")</f>
        <v>CORREGIR</v>
      </c>
      <c r="M202" s="94"/>
      <c r="N202" s="91"/>
      <c r="O202" s="90"/>
      <c r="P202" s="90"/>
      <c r="Q202" s="200"/>
      <c r="R202" s="291"/>
      <c r="S202" s="291"/>
      <c r="T202" s="291"/>
      <c r="U202" s="201"/>
      <c r="V202" s="96"/>
      <c r="W202" s="202"/>
      <c r="X202" s="203"/>
      <c r="Y202" s="96"/>
      <c r="Z202" s="204"/>
      <c r="AA202" s="205"/>
      <c r="AB202" s="204"/>
      <c r="AC202" s="99"/>
      <c r="AD202" s="99"/>
      <c r="AE202" s="204"/>
      <c r="AF202" s="206"/>
    </row>
    <row r="203" spans="1:32" ht="15">
      <c r="A203" s="153">
        <f t="shared" si="7"/>
        <v>197</v>
      </c>
      <c r="B203" s="91"/>
      <c r="C203" s="92"/>
      <c r="D203" s="179"/>
      <c r="E203" s="136" t="str">
        <f t="shared" si="6"/>
        <v>REVISAR CÉDULA</v>
      </c>
      <c r="F203" s="185"/>
      <c r="G203" s="185"/>
      <c r="H203" s="186"/>
      <c r="I203" s="98"/>
      <c r="J203" s="97"/>
      <c r="K203" s="93"/>
      <c r="L203" s="287" t="str">
        <f>_xlfn.IFERROR(VLOOKUP(CONCATENATE(I203,J203,K203),'Codigos Provincias'!$G$1:$H$1250,2,0),"CORREGIR")</f>
        <v>CORREGIR</v>
      </c>
      <c r="M203" s="94"/>
      <c r="N203" s="91"/>
      <c r="O203" s="90"/>
      <c r="P203" s="90"/>
      <c r="Q203" s="200"/>
      <c r="R203" s="291"/>
      <c r="S203" s="291"/>
      <c r="T203" s="291"/>
      <c r="U203" s="201"/>
      <c r="V203" s="96"/>
      <c r="W203" s="202"/>
      <c r="X203" s="203"/>
      <c r="Y203" s="96"/>
      <c r="Z203" s="204"/>
      <c r="AA203" s="205"/>
      <c r="AB203" s="204"/>
      <c r="AC203" s="99"/>
      <c r="AD203" s="99"/>
      <c r="AE203" s="204"/>
      <c r="AF203" s="206"/>
    </row>
    <row r="204" spans="1:32" ht="15">
      <c r="A204" s="153">
        <f t="shared" si="7"/>
        <v>198</v>
      </c>
      <c r="B204" s="91"/>
      <c r="C204" s="92"/>
      <c r="D204" s="179"/>
      <c r="E204" s="136" t="str">
        <f t="shared" si="6"/>
        <v>REVISAR CÉDULA</v>
      </c>
      <c r="F204" s="185"/>
      <c r="G204" s="185"/>
      <c r="H204" s="186"/>
      <c r="I204" s="98"/>
      <c r="J204" s="97"/>
      <c r="K204" s="93"/>
      <c r="L204" s="287" t="str">
        <f>_xlfn.IFERROR(VLOOKUP(CONCATENATE(I204,J204,K204),'Codigos Provincias'!$G$1:$H$1250,2,0),"CORREGIR")</f>
        <v>CORREGIR</v>
      </c>
      <c r="M204" s="94"/>
      <c r="N204" s="91"/>
      <c r="O204" s="90"/>
      <c r="P204" s="90"/>
      <c r="Q204" s="200"/>
      <c r="R204" s="291"/>
      <c r="S204" s="291"/>
      <c r="T204" s="291"/>
      <c r="U204" s="201"/>
      <c r="V204" s="96"/>
      <c r="W204" s="202"/>
      <c r="X204" s="203"/>
      <c r="Y204" s="96"/>
      <c r="Z204" s="204"/>
      <c r="AA204" s="205"/>
      <c r="AB204" s="204"/>
      <c r="AC204" s="99"/>
      <c r="AD204" s="99"/>
      <c r="AE204" s="204"/>
      <c r="AF204" s="206"/>
    </row>
    <row r="205" spans="1:32" ht="15">
      <c r="A205" s="153">
        <f t="shared" si="7"/>
        <v>199</v>
      </c>
      <c r="B205" s="91"/>
      <c r="C205" s="92"/>
      <c r="D205" s="179"/>
      <c r="E205" s="136" t="str">
        <f t="shared" si="6"/>
        <v>REVISAR CÉDULA</v>
      </c>
      <c r="F205" s="185"/>
      <c r="G205" s="185"/>
      <c r="H205" s="186"/>
      <c r="I205" s="98"/>
      <c r="J205" s="97"/>
      <c r="K205" s="93"/>
      <c r="L205" s="287" t="str">
        <f>_xlfn.IFERROR(VLOOKUP(CONCATENATE(I205,J205,K205),'Codigos Provincias'!$G$1:$H$1250,2,0),"CORREGIR")</f>
        <v>CORREGIR</v>
      </c>
      <c r="M205" s="94"/>
      <c r="N205" s="91"/>
      <c r="O205" s="90"/>
      <c r="P205" s="90"/>
      <c r="Q205" s="200"/>
      <c r="R205" s="291"/>
      <c r="S205" s="291"/>
      <c r="T205" s="291"/>
      <c r="U205" s="201"/>
      <c r="V205" s="96"/>
      <c r="W205" s="202"/>
      <c r="X205" s="203"/>
      <c r="Y205" s="96"/>
      <c r="Z205" s="204"/>
      <c r="AA205" s="205"/>
      <c r="AB205" s="204"/>
      <c r="AC205" s="99"/>
      <c r="AD205" s="99"/>
      <c r="AE205" s="204"/>
      <c r="AF205" s="206"/>
    </row>
    <row r="206" spans="1:32" ht="15">
      <c r="A206" s="153">
        <f t="shared" si="7"/>
        <v>200</v>
      </c>
      <c r="B206" s="91"/>
      <c r="C206" s="92"/>
      <c r="D206" s="179"/>
      <c r="E206" s="136" t="str">
        <f t="shared" si="6"/>
        <v>REVISAR CÉDULA</v>
      </c>
      <c r="F206" s="185"/>
      <c r="G206" s="185"/>
      <c r="H206" s="186"/>
      <c r="I206" s="98"/>
      <c r="J206" s="97"/>
      <c r="K206" s="93"/>
      <c r="L206" s="287" t="str">
        <f>_xlfn.IFERROR(VLOOKUP(CONCATENATE(I206,J206,K206),'Codigos Provincias'!$G$1:$H$1250,2,0),"CORREGIR")</f>
        <v>CORREGIR</v>
      </c>
      <c r="M206" s="94"/>
      <c r="N206" s="91"/>
      <c r="O206" s="90"/>
      <c r="P206" s="90"/>
      <c r="Q206" s="200"/>
      <c r="R206" s="291"/>
      <c r="S206" s="291"/>
      <c r="T206" s="291"/>
      <c r="U206" s="201"/>
      <c r="V206" s="96"/>
      <c r="W206" s="202"/>
      <c r="X206" s="203"/>
      <c r="Y206" s="96"/>
      <c r="Z206" s="204"/>
      <c r="AA206" s="205"/>
      <c r="AB206" s="204"/>
      <c r="AC206" s="99"/>
      <c r="AD206" s="99"/>
      <c r="AE206" s="204"/>
      <c r="AF206" s="206"/>
    </row>
    <row r="207" spans="1:32" ht="15">
      <c r="A207" s="153">
        <f t="shared" si="7"/>
        <v>201</v>
      </c>
      <c r="B207" s="91"/>
      <c r="C207" s="92"/>
      <c r="D207" s="179"/>
      <c r="E207" s="136" t="str">
        <f t="shared" si="6"/>
        <v>REVISAR CÉDULA</v>
      </c>
      <c r="F207" s="185"/>
      <c r="G207" s="185"/>
      <c r="H207" s="186"/>
      <c r="I207" s="98"/>
      <c r="J207" s="97"/>
      <c r="K207" s="93"/>
      <c r="L207" s="287" t="str">
        <f>_xlfn.IFERROR(VLOOKUP(CONCATENATE(I207,J207,K207),'Codigos Provincias'!$G$1:$H$1250,2,0),"CORREGIR")</f>
        <v>CORREGIR</v>
      </c>
      <c r="M207" s="94"/>
      <c r="N207" s="91"/>
      <c r="O207" s="90"/>
      <c r="P207" s="90"/>
      <c r="Q207" s="200"/>
      <c r="R207" s="291"/>
      <c r="S207" s="291"/>
      <c r="T207" s="291"/>
      <c r="U207" s="201"/>
      <c r="V207" s="96"/>
      <c r="W207" s="202"/>
      <c r="X207" s="203"/>
      <c r="Y207" s="96"/>
      <c r="Z207" s="204"/>
      <c r="AA207" s="205"/>
      <c r="AB207" s="204"/>
      <c r="AC207" s="99"/>
      <c r="AD207" s="99"/>
      <c r="AE207" s="204"/>
      <c r="AF207" s="206"/>
    </row>
    <row r="208" spans="1:32" ht="15">
      <c r="A208" s="153">
        <f t="shared" si="7"/>
        <v>202</v>
      </c>
      <c r="B208" s="91"/>
      <c r="C208" s="92"/>
      <c r="D208" s="179"/>
      <c r="E208" s="136" t="str">
        <f t="shared" si="6"/>
        <v>REVISAR CÉDULA</v>
      </c>
      <c r="F208" s="185"/>
      <c r="G208" s="185"/>
      <c r="H208" s="186"/>
      <c r="I208" s="98"/>
      <c r="J208" s="97"/>
      <c r="K208" s="93"/>
      <c r="L208" s="287" t="str">
        <f>_xlfn.IFERROR(VLOOKUP(CONCATENATE(I208,J208,K208),'Codigos Provincias'!$G$1:$H$1250,2,0),"CORREGIR")</f>
        <v>CORREGIR</v>
      </c>
      <c r="M208" s="94"/>
      <c r="N208" s="91"/>
      <c r="O208" s="90"/>
      <c r="P208" s="90"/>
      <c r="Q208" s="200"/>
      <c r="R208" s="291"/>
      <c r="S208" s="291"/>
      <c r="T208" s="291"/>
      <c r="U208" s="201"/>
      <c r="V208" s="96"/>
      <c r="W208" s="202"/>
      <c r="X208" s="203"/>
      <c r="Y208" s="96"/>
      <c r="Z208" s="204"/>
      <c r="AA208" s="205"/>
      <c r="AB208" s="204"/>
      <c r="AC208" s="99"/>
      <c r="AD208" s="99"/>
      <c r="AE208" s="204"/>
      <c r="AF208" s="206"/>
    </row>
    <row r="209" spans="1:32" ht="15">
      <c r="A209" s="153">
        <f t="shared" si="7"/>
        <v>203</v>
      </c>
      <c r="B209" s="91"/>
      <c r="C209" s="92"/>
      <c r="D209" s="179"/>
      <c r="E209" s="136" t="str">
        <f t="shared" si="6"/>
        <v>REVISAR CÉDULA</v>
      </c>
      <c r="F209" s="185"/>
      <c r="G209" s="185"/>
      <c r="H209" s="186"/>
      <c r="I209" s="98"/>
      <c r="J209" s="97"/>
      <c r="K209" s="93"/>
      <c r="L209" s="287" t="str">
        <f>_xlfn.IFERROR(VLOOKUP(CONCATENATE(I209,J209,K209),'Codigos Provincias'!$G$1:$H$1250,2,0),"CORREGIR")</f>
        <v>CORREGIR</v>
      </c>
      <c r="M209" s="94"/>
      <c r="N209" s="91"/>
      <c r="O209" s="90"/>
      <c r="P209" s="90"/>
      <c r="Q209" s="200"/>
      <c r="R209" s="291"/>
      <c r="S209" s="291"/>
      <c r="T209" s="291"/>
      <c r="U209" s="201"/>
      <c r="V209" s="96"/>
      <c r="W209" s="202"/>
      <c r="X209" s="203"/>
      <c r="Y209" s="96"/>
      <c r="Z209" s="204"/>
      <c r="AA209" s="205"/>
      <c r="AB209" s="204"/>
      <c r="AC209" s="99"/>
      <c r="AD209" s="99"/>
      <c r="AE209" s="204"/>
      <c r="AF209" s="206"/>
    </row>
    <row r="210" spans="1:32" ht="15">
      <c r="A210" s="153">
        <f t="shared" si="7"/>
        <v>204</v>
      </c>
      <c r="B210" s="91"/>
      <c r="C210" s="92"/>
      <c r="D210" s="179"/>
      <c r="E210" s="136" t="str">
        <f t="shared" si="6"/>
        <v>REVISAR CÉDULA</v>
      </c>
      <c r="F210" s="185"/>
      <c r="G210" s="185"/>
      <c r="H210" s="186"/>
      <c r="I210" s="98"/>
      <c r="J210" s="97"/>
      <c r="K210" s="93"/>
      <c r="L210" s="287" t="str">
        <f>_xlfn.IFERROR(VLOOKUP(CONCATENATE(I210,J210,K210),'Codigos Provincias'!$G$1:$H$1250,2,0),"CORREGIR")</f>
        <v>CORREGIR</v>
      </c>
      <c r="M210" s="94"/>
      <c r="N210" s="91"/>
      <c r="O210" s="90"/>
      <c r="P210" s="90"/>
      <c r="Q210" s="200"/>
      <c r="R210" s="291"/>
      <c r="S210" s="291"/>
      <c r="T210" s="291"/>
      <c r="U210" s="201"/>
      <c r="V210" s="96"/>
      <c r="W210" s="202"/>
      <c r="X210" s="203"/>
      <c r="Y210" s="96"/>
      <c r="Z210" s="204"/>
      <c r="AA210" s="205"/>
      <c r="AB210" s="204"/>
      <c r="AC210" s="99"/>
      <c r="AD210" s="99"/>
      <c r="AE210" s="204"/>
      <c r="AF210" s="206"/>
    </row>
    <row r="211" spans="1:32" ht="15">
      <c r="A211" s="153">
        <f t="shared" si="7"/>
        <v>205</v>
      </c>
      <c r="B211" s="91"/>
      <c r="C211" s="92"/>
      <c r="D211" s="179"/>
      <c r="E211" s="136" t="str">
        <f t="shared" si="6"/>
        <v>REVISAR CÉDULA</v>
      </c>
      <c r="F211" s="185"/>
      <c r="G211" s="185"/>
      <c r="H211" s="186"/>
      <c r="I211" s="98"/>
      <c r="J211" s="97"/>
      <c r="K211" s="93"/>
      <c r="L211" s="287" t="str">
        <f>_xlfn.IFERROR(VLOOKUP(CONCATENATE(I211,J211,K211),'Codigos Provincias'!$G$1:$H$1250,2,0),"CORREGIR")</f>
        <v>CORREGIR</v>
      </c>
      <c r="M211" s="94"/>
      <c r="N211" s="91"/>
      <c r="O211" s="90"/>
      <c r="P211" s="90"/>
      <c r="Q211" s="200"/>
      <c r="R211" s="291"/>
      <c r="S211" s="291"/>
      <c r="T211" s="291"/>
      <c r="U211" s="201"/>
      <c r="V211" s="96"/>
      <c r="W211" s="202"/>
      <c r="X211" s="203"/>
      <c r="Y211" s="96"/>
      <c r="Z211" s="204"/>
      <c r="AA211" s="205"/>
      <c r="AB211" s="204"/>
      <c r="AC211" s="99"/>
      <c r="AD211" s="99"/>
      <c r="AE211" s="204"/>
      <c r="AF211" s="206"/>
    </row>
    <row r="212" spans="1:32" ht="15">
      <c r="A212" s="153">
        <f t="shared" si="7"/>
        <v>206</v>
      </c>
      <c r="B212" s="91"/>
      <c r="C212" s="92"/>
      <c r="D212" s="179"/>
      <c r="E212" s="136" t="str">
        <f t="shared" si="6"/>
        <v>REVISAR CÉDULA</v>
      </c>
      <c r="F212" s="185"/>
      <c r="G212" s="185"/>
      <c r="H212" s="186"/>
      <c r="I212" s="98"/>
      <c r="J212" s="97"/>
      <c r="K212" s="93"/>
      <c r="L212" s="287" t="str">
        <f>_xlfn.IFERROR(VLOOKUP(CONCATENATE(I212,J212,K212),'Codigos Provincias'!$G$1:$H$1250,2,0),"CORREGIR")</f>
        <v>CORREGIR</v>
      </c>
      <c r="M212" s="94"/>
      <c r="N212" s="91"/>
      <c r="O212" s="90"/>
      <c r="P212" s="90"/>
      <c r="Q212" s="200"/>
      <c r="R212" s="291"/>
      <c r="S212" s="291"/>
      <c r="T212" s="291"/>
      <c r="U212" s="201"/>
      <c r="V212" s="96"/>
      <c r="W212" s="202"/>
      <c r="X212" s="203"/>
      <c r="Y212" s="96"/>
      <c r="Z212" s="204"/>
      <c r="AA212" s="205"/>
      <c r="AB212" s="204"/>
      <c r="AC212" s="99"/>
      <c r="AD212" s="99"/>
      <c r="AE212" s="204"/>
      <c r="AF212" s="206"/>
    </row>
    <row r="213" spans="1:32" ht="15">
      <c r="A213" s="153">
        <f t="shared" si="7"/>
        <v>207</v>
      </c>
      <c r="B213" s="91"/>
      <c r="C213" s="92"/>
      <c r="D213" s="179"/>
      <c r="E213" s="136" t="str">
        <f t="shared" si="6"/>
        <v>REVISAR CÉDULA</v>
      </c>
      <c r="F213" s="185"/>
      <c r="G213" s="185"/>
      <c r="H213" s="186"/>
      <c r="I213" s="98"/>
      <c r="J213" s="97"/>
      <c r="K213" s="93"/>
      <c r="L213" s="287" t="str">
        <f>_xlfn.IFERROR(VLOOKUP(CONCATENATE(I213,J213,K213),'Codigos Provincias'!$G$1:$H$1250,2,0),"CORREGIR")</f>
        <v>CORREGIR</v>
      </c>
      <c r="M213" s="94"/>
      <c r="N213" s="91"/>
      <c r="O213" s="90"/>
      <c r="P213" s="90"/>
      <c r="Q213" s="200"/>
      <c r="R213" s="291"/>
      <c r="S213" s="291"/>
      <c r="T213" s="291"/>
      <c r="U213" s="201"/>
      <c r="V213" s="96"/>
      <c r="W213" s="202"/>
      <c r="X213" s="203"/>
      <c r="Y213" s="96"/>
      <c r="Z213" s="204"/>
      <c r="AA213" s="205"/>
      <c r="AB213" s="204"/>
      <c r="AC213" s="99"/>
      <c r="AD213" s="99"/>
      <c r="AE213" s="204"/>
      <c r="AF213" s="206"/>
    </row>
    <row r="214" spans="1:32" ht="15">
      <c r="A214" s="153">
        <f t="shared" si="7"/>
        <v>208</v>
      </c>
      <c r="B214" s="91"/>
      <c r="C214" s="92"/>
      <c r="D214" s="179"/>
      <c r="E214" s="136" t="str">
        <f t="shared" si="6"/>
        <v>REVISAR CÉDULA</v>
      </c>
      <c r="F214" s="185"/>
      <c r="G214" s="185"/>
      <c r="H214" s="186"/>
      <c r="I214" s="98"/>
      <c r="J214" s="97"/>
      <c r="K214" s="93"/>
      <c r="L214" s="287" t="str">
        <f>_xlfn.IFERROR(VLOOKUP(CONCATENATE(I214,J214,K214),'Codigos Provincias'!$G$1:$H$1250,2,0),"CORREGIR")</f>
        <v>CORREGIR</v>
      </c>
      <c r="M214" s="94"/>
      <c r="N214" s="91"/>
      <c r="O214" s="90"/>
      <c r="P214" s="90"/>
      <c r="Q214" s="200"/>
      <c r="R214" s="291"/>
      <c r="S214" s="291"/>
      <c r="T214" s="291"/>
      <c r="U214" s="201"/>
      <c r="V214" s="96"/>
      <c r="W214" s="202"/>
      <c r="X214" s="203"/>
      <c r="Y214" s="96"/>
      <c r="Z214" s="204"/>
      <c r="AA214" s="205"/>
      <c r="AB214" s="204"/>
      <c r="AC214" s="99"/>
      <c r="AD214" s="99"/>
      <c r="AE214" s="204"/>
      <c r="AF214" s="206"/>
    </row>
    <row r="215" spans="1:32" ht="15">
      <c r="A215" s="153">
        <f t="shared" si="7"/>
        <v>209</v>
      </c>
      <c r="B215" s="91"/>
      <c r="C215" s="92"/>
      <c r="D215" s="179"/>
      <c r="E215" s="136" t="str">
        <f t="shared" si="6"/>
        <v>REVISAR CÉDULA</v>
      </c>
      <c r="F215" s="185"/>
      <c r="G215" s="185"/>
      <c r="H215" s="186"/>
      <c r="I215" s="98"/>
      <c r="J215" s="97"/>
      <c r="K215" s="93"/>
      <c r="L215" s="287" t="str">
        <f>_xlfn.IFERROR(VLOOKUP(CONCATENATE(I215,J215,K215),'Codigos Provincias'!$G$1:$H$1250,2,0),"CORREGIR")</f>
        <v>CORREGIR</v>
      </c>
      <c r="M215" s="94"/>
      <c r="N215" s="91"/>
      <c r="O215" s="90"/>
      <c r="P215" s="90"/>
      <c r="Q215" s="200"/>
      <c r="R215" s="291"/>
      <c r="S215" s="291"/>
      <c r="T215" s="291"/>
      <c r="U215" s="201"/>
      <c r="V215" s="96"/>
      <c r="W215" s="202"/>
      <c r="X215" s="203"/>
      <c r="Y215" s="96"/>
      <c r="Z215" s="204"/>
      <c r="AA215" s="205"/>
      <c r="AB215" s="204"/>
      <c r="AC215" s="99"/>
      <c r="AD215" s="99"/>
      <c r="AE215" s="204"/>
      <c r="AF215" s="206"/>
    </row>
    <row r="216" spans="1:32" ht="15">
      <c r="A216" s="153">
        <f t="shared" si="7"/>
        <v>210</v>
      </c>
      <c r="B216" s="91"/>
      <c r="C216" s="92"/>
      <c r="D216" s="179"/>
      <c r="E216" s="136" t="str">
        <f t="shared" si="6"/>
        <v>REVISAR CÉDULA</v>
      </c>
      <c r="F216" s="185"/>
      <c r="G216" s="185"/>
      <c r="H216" s="186"/>
      <c r="I216" s="98"/>
      <c r="J216" s="97"/>
      <c r="K216" s="93"/>
      <c r="L216" s="287" t="str">
        <f>_xlfn.IFERROR(VLOOKUP(CONCATENATE(I216,J216,K216),'Codigos Provincias'!$G$1:$H$1250,2,0),"CORREGIR")</f>
        <v>CORREGIR</v>
      </c>
      <c r="M216" s="94"/>
      <c r="N216" s="91"/>
      <c r="O216" s="90"/>
      <c r="P216" s="90"/>
      <c r="Q216" s="200"/>
      <c r="R216" s="291"/>
      <c r="S216" s="291"/>
      <c r="T216" s="291"/>
      <c r="U216" s="201"/>
      <c r="V216" s="96"/>
      <c r="W216" s="202"/>
      <c r="X216" s="203"/>
      <c r="Y216" s="96"/>
      <c r="Z216" s="204"/>
      <c r="AA216" s="205"/>
      <c r="AB216" s="204"/>
      <c r="AC216" s="99"/>
      <c r="AD216" s="99"/>
      <c r="AE216" s="204"/>
      <c r="AF216" s="206"/>
    </row>
    <row r="217" spans="1:32" ht="15">
      <c r="A217" s="153">
        <f t="shared" si="7"/>
        <v>211</v>
      </c>
      <c r="B217" s="91"/>
      <c r="C217" s="92"/>
      <c r="D217" s="179"/>
      <c r="E217" s="136" t="str">
        <f t="shared" si="6"/>
        <v>REVISAR CÉDULA</v>
      </c>
      <c r="F217" s="185"/>
      <c r="G217" s="185"/>
      <c r="H217" s="186"/>
      <c r="I217" s="98"/>
      <c r="J217" s="97"/>
      <c r="K217" s="93"/>
      <c r="L217" s="287" t="str">
        <f>_xlfn.IFERROR(VLOOKUP(CONCATENATE(I217,J217,K217),'Codigos Provincias'!$G$1:$H$1250,2,0),"CORREGIR")</f>
        <v>CORREGIR</v>
      </c>
      <c r="M217" s="94"/>
      <c r="N217" s="91"/>
      <c r="O217" s="90"/>
      <c r="P217" s="90"/>
      <c r="Q217" s="200"/>
      <c r="R217" s="291"/>
      <c r="S217" s="291"/>
      <c r="T217" s="291"/>
      <c r="U217" s="201"/>
      <c r="V217" s="96"/>
      <c r="W217" s="202"/>
      <c r="X217" s="203"/>
      <c r="Y217" s="96"/>
      <c r="Z217" s="204"/>
      <c r="AA217" s="205"/>
      <c r="AB217" s="204"/>
      <c r="AC217" s="99"/>
      <c r="AD217" s="99"/>
      <c r="AE217" s="204"/>
      <c r="AF217" s="206"/>
    </row>
    <row r="218" spans="1:32" ht="15">
      <c r="A218" s="153">
        <f t="shared" si="7"/>
        <v>212</v>
      </c>
      <c r="B218" s="91"/>
      <c r="C218" s="92"/>
      <c r="D218" s="179"/>
      <c r="E218" s="136" t="str">
        <f t="shared" si="6"/>
        <v>REVISAR CÉDULA</v>
      </c>
      <c r="F218" s="185"/>
      <c r="G218" s="185"/>
      <c r="H218" s="186"/>
      <c r="I218" s="98"/>
      <c r="J218" s="97"/>
      <c r="K218" s="93"/>
      <c r="L218" s="287" t="str">
        <f>_xlfn.IFERROR(VLOOKUP(CONCATENATE(I218,J218,K218),'Codigos Provincias'!$G$1:$H$1250,2,0),"CORREGIR")</f>
        <v>CORREGIR</v>
      </c>
      <c r="M218" s="94"/>
      <c r="N218" s="91"/>
      <c r="O218" s="90"/>
      <c r="P218" s="90"/>
      <c r="Q218" s="200"/>
      <c r="R218" s="291"/>
      <c r="S218" s="291"/>
      <c r="T218" s="291"/>
      <c r="U218" s="201"/>
      <c r="V218" s="96"/>
      <c r="W218" s="202"/>
      <c r="X218" s="203"/>
      <c r="Y218" s="96"/>
      <c r="Z218" s="204"/>
      <c r="AA218" s="205"/>
      <c r="AB218" s="204"/>
      <c r="AC218" s="99"/>
      <c r="AD218" s="99"/>
      <c r="AE218" s="204"/>
      <c r="AF218" s="206"/>
    </row>
    <row r="219" spans="1:32" ht="15">
      <c r="A219" s="153">
        <f t="shared" si="7"/>
        <v>213</v>
      </c>
      <c r="B219" s="91"/>
      <c r="C219" s="92"/>
      <c r="D219" s="179"/>
      <c r="E219" s="136" t="str">
        <f t="shared" si="6"/>
        <v>REVISAR CÉDULA</v>
      </c>
      <c r="F219" s="185"/>
      <c r="G219" s="185"/>
      <c r="H219" s="186"/>
      <c r="I219" s="98"/>
      <c r="J219" s="97"/>
      <c r="K219" s="93"/>
      <c r="L219" s="287" t="str">
        <f>_xlfn.IFERROR(VLOOKUP(CONCATENATE(I219,J219,K219),'Codigos Provincias'!$G$1:$H$1250,2,0),"CORREGIR")</f>
        <v>CORREGIR</v>
      </c>
      <c r="M219" s="94"/>
      <c r="N219" s="91"/>
      <c r="O219" s="90"/>
      <c r="P219" s="90"/>
      <c r="Q219" s="200"/>
      <c r="R219" s="291"/>
      <c r="S219" s="291"/>
      <c r="T219" s="291"/>
      <c r="U219" s="201"/>
      <c r="V219" s="96"/>
      <c r="W219" s="202"/>
      <c r="X219" s="203"/>
      <c r="Y219" s="96"/>
      <c r="Z219" s="204"/>
      <c r="AA219" s="205"/>
      <c r="AB219" s="204"/>
      <c r="AC219" s="99"/>
      <c r="AD219" s="99"/>
      <c r="AE219" s="204"/>
      <c r="AF219" s="206"/>
    </row>
    <row r="220" spans="1:32" ht="15">
      <c r="A220" s="153">
        <f t="shared" si="7"/>
        <v>214</v>
      </c>
      <c r="B220" s="91"/>
      <c r="C220" s="92"/>
      <c r="D220" s="179"/>
      <c r="E220" s="136" t="str">
        <f t="shared" si="6"/>
        <v>REVISAR CÉDULA</v>
      </c>
      <c r="F220" s="185"/>
      <c r="G220" s="185"/>
      <c r="H220" s="186"/>
      <c r="I220" s="98"/>
      <c r="J220" s="97"/>
      <c r="K220" s="93"/>
      <c r="L220" s="287" t="str">
        <f>_xlfn.IFERROR(VLOOKUP(CONCATENATE(I220,J220,K220),'Codigos Provincias'!$G$1:$H$1250,2,0),"CORREGIR")</f>
        <v>CORREGIR</v>
      </c>
      <c r="M220" s="94"/>
      <c r="N220" s="91"/>
      <c r="O220" s="90"/>
      <c r="P220" s="90"/>
      <c r="Q220" s="200"/>
      <c r="R220" s="291"/>
      <c r="S220" s="291"/>
      <c r="T220" s="291"/>
      <c r="U220" s="201"/>
      <c r="V220" s="96"/>
      <c r="W220" s="202"/>
      <c r="X220" s="203"/>
      <c r="Y220" s="96"/>
      <c r="Z220" s="204"/>
      <c r="AA220" s="205"/>
      <c r="AB220" s="204"/>
      <c r="AC220" s="99"/>
      <c r="AD220" s="99"/>
      <c r="AE220" s="204"/>
      <c r="AF220" s="206"/>
    </row>
    <row r="221" spans="1:32" ht="15">
      <c r="A221" s="153">
        <f t="shared" si="7"/>
        <v>215</v>
      </c>
      <c r="B221" s="91"/>
      <c r="C221" s="92"/>
      <c r="D221" s="179"/>
      <c r="E221" s="136" t="str">
        <f t="shared" si="6"/>
        <v>REVISAR CÉDULA</v>
      </c>
      <c r="F221" s="185"/>
      <c r="G221" s="185"/>
      <c r="H221" s="186"/>
      <c r="I221" s="98"/>
      <c r="J221" s="97"/>
      <c r="K221" s="93"/>
      <c r="L221" s="287" t="str">
        <f>_xlfn.IFERROR(VLOOKUP(CONCATENATE(I221,J221,K221),'Codigos Provincias'!$G$1:$H$1250,2,0),"CORREGIR")</f>
        <v>CORREGIR</v>
      </c>
      <c r="M221" s="94"/>
      <c r="N221" s="91"/>
      <c r="O221" s="90"/>
      <c r="P221" s="90"/>
      <c r="Q221" s="200"/>
      <c r="R221" s="291"/>
      <c r="S221" s="291"/>
      <c r="T221" s="291"/>
      <c r="U221" s="201"/>
      <c r="V221" s="96"/>
      <c r="W221" s="202"/>
      <c r="X221" s="203"/>
      <c r="Y221" s="96"/>
      <c r="Z221" s="204"/>
      <c r="AA221" s="205"/>
      <c r="AB221" s="204"/>
      <c r="AC221" s="99"/>
      <c r="AD221" s="99"/>
      <c r="AE221" s="204"/>
      <c r="AF221" s="206"/>
    </row>
    <row r="222" spans="1:32" ht="15">
      <c r="A222" s="153">
        <f t="shared" si="7"/>
        <v>216</v>
      </c>
      <c r="B222" s="91"/>
      <c r="C222" s="92"/>
      <c r="D222" s="179"/>
      <c r="E222" s="136" t="str">
        <f t="shared" si="6"/>
        <v>REVISAR CÉDULA</v>
      </c>
      <c r="F222" s="185"/>
      <c r="G222" s="185"/>
      <c r="H222" s="186"/>
      <c r="I222" s="98"/>
      <c r="J222" s="97"/>
      <c r="K222" s="93"/>
      <c r="L222" s="287" t="str">
        <f>_xlfn.IFERROR(VLOOKUP(CONCATENATE(I222,J222,K222),'Codigos Provincias'!$G$1:$H$1250,2,0),"CORREGIR")</f>
        <v>CORREGIR</v>
      </c>
      <c r="M222" s="94"/>
      <c r="N222" s="91"/>
      <c r="O222" s="90"/>
      <c r="P222" s="90"/>
      <c r="Q222" s="200"/>
      <c r="R222" s="291"/>
      <c r="S222" s="291"/>
      <c r="T222" s="291"/>
      <c r="U222" s="201"/>
      <c r="V222" s="96"/>
      <c r="W222" s="202"/>
      <c r="X222" s="203"/>
      <c r="Y222" s="96"/>
      <c r="Z222" s="204"/>
      <c r="AA222" s="205"/>
      <c r="AB222" s="204"/>
      <c r="AC222" s="99"/>
      <c r="AD222" s="99"/>
      <c r="AE222" s="204"/>
      <c r="AF222" s="206"/>
    </row>
    <row r="223" spans="1:32" ht="15">
      <c r="A223" s="153">
        <f t="shared" si="7"/>
        <v>217</v>
      </c>
      <c r="B223" s="91"/>
      <c r="C223" s="92"/>
      <c r="D223" s="179"/>
      <c r="E223" s="136" t="str">
        <f t="shared" si="6"/>
        <v>REVISAR CÉDULA</v>
      </c>
      <c r="F223" s="185"/>
      <c r="G223" s="185"/>
      <c r="H223" s="186"/>
      <c r="I223" s="98"/>
      <c r="J223" s="97"/>
      <c r="K223" s="93"/>
      <c r="L223" s="287" t="str">
        <f>_xlfn.IFERROR(VLOOKUP(CONCATENATE(I223,J223,K223),'Codigos Provincias'!$G$1:$H$1250,2,0),"CORREGIR")</f>
        <v>CORREGIR</v>
      </c>
      <c r="M223" s="94"/>
      <c r="N223" s="91"/>
      <c r="O223" s="90"/>
      <c r="P223" s="90"/>
      <c r="Q223" s="200"/>
      <c r="R223" s="291"/>
      <c r="S223" s="291"/>
      <c r="T223" s="291"/>
      <c r="U223" s="201"/>
      <c r="V223" s="96"/>
      <c r="W223" s="202"/>
      <c r="X223" s="203"/>
      <c r="Y223" s="96"/>
      <c r="Z223" s="204"/>
      <c r="AA223" s="205"/>
      <c r="AB223" s="204"/>
      <c r="AC223" s="99"/>
      <c r="AD223" s="99"/>
      <c r="AE223" s="204"/>
      <c r="AF223" s="206"/>
    </row>
    <row r="224" spans="1:32" ht="15">
      <c r="A224" s="153">
        <f t="shared" si="7"/>
        <v>218</v>
      </c>
      <c r="B224" s="91"/>
      <c r="C224" s="92"/>
      <c r="D224" s="179"/>
      <c r="E224" s="136" t="str">
        <f t="shared" si="6"/>
        <v>REVISAR CÉDULA</v>
      </c>
      <c r="F224" s="185"/>
      <c r="G224" s="185"/>
      <c r="H224" s="186"/>
      <c r="I224" s="98"/>
      <c r="J224" s="97"/>
      <c r="K224" s="93"/>
      <c r="L224" s="287" t="str">
        <f>_xlfn.IFERROR(VLOOKUP(CONCATENATE(I224,J224,K224),'Codigos Provincias'!$G$1:$H$1250,2,0),"CORREGIR")</f>
        <v>CORREGIR</v>
      </c>
      <c r="M224" s="94"/>
      <c r="N224" s="91"/>
      <c r="O224" s="90"/>
      <c r="P224" s="90"/>
      <c r="Q224" s="200"/>
      <c r="R224" s="291"/>
      <c r="S224" s="291"/>
      <c r="T224" s="291"/>
      <c r="U224" s="201"/>
      <c r="V224" s="96"/>
      <c r="W224" s="202"/>
      <c r="X224" s="203"/>
      <c r="Y224" s="96"/>
      <c r="Z224" s="204"/>
      <c r="AA224" s="205"/>
      <c r="AB224" s="204"/>
      <c r="AC224" s="99"/>
      <c r="AD224" s="99"/>
      <c r="AE224" s="204"/>
      <c r="AF224" s="206"/>
    </row>
    <row r="225" spans="1:32" ht="15">
      <c r="A225" s="153">
        <f t="shared" si="7"/>
        <v>219</v>
      </c>
      <c r="B225" s="91"/>
      <c r="C225" s="92"/>
      <c r="D225" s="179"/>
      <c r="E225" s="136" t="str">
        <f t="shared" si="6"/>
        <v>REVISAR CÉDULA</v>
      </c>
      <c r="F225" s="185"/>
      <c r="G225" s="185"/>
      <c r="H225" s="186"/>
      <c r="I225" s="98"/>
      <c r="J225" s="97"/>
      <c r="K225" s="93"/>
      <c r="L225" s="287" t="str">
        <f>_xlfn.IFERROR(VLOOKUP(CONCATENATE(I225,J225,K225),'Codigos Provincias'!$G$1:$H$1250,2,0),"CORREGIR")</f>
        <v>CORREGIR</v>
      </c>
      <c r="M225" s="94"/>
      <c r="N225" s="91"/>
      <c r="O225" s="90"/>
      <c r="P225" s="90"/>
      <c r="Q225" s="200"/>
      <c r="R225" s="291"/>
      <c r="S225" s="291"/>
      <c r="T225" s="291"/>
      <c r="U225" s="201"/>
      <c r="V225" s="96"/>
      <c r="W225" s="202"/>
      <c r="X225" s="203"/>
      <c r="Y225" s="96"/>
      <c r="Z225" s="204"/>
      <c r="AA225" s="205"/>
      <c r="AB225" s="204"/>
      <c r="AC225" s="99"/>
      <c r="AD225" s="99"/>
      <c r="AE225" s="204"/>
      <c r="AF225" s="206"/>
    </row>
    <row r="226" spans="1:32" ht="15">
      <c r="A226" s="153">
        <f t="shared" si="7"/>
        <v>220</v>
      </c>
      <c r="B226" s="91"/>
      <c r="C226" s="92"/>
      <c r="D226" s="179"/>
      <c r="E226" s="136" t="str">
        <f t="shared" si="6"/>
        <v>REVISAR CÉDULA</v>
      </c>
      <c r="F226" s="185"/>
      <c r="G226" s="185"/>
      <c r="H226" s="186"/>
      <c r="I226" s="98"/>
      <c r="J226" s="97"/>
      <c r="K226" s="93"/>
      <c r="L226" s="287" t="str">
        <f>_xlfn.IFERROR(VLOOKUP(CONCATENATE(I226,J226,K226),'Codigos Provincias'!$G$1:$H$1250,2,0),"CORREGIR")</f>
        <v>CORREGIR</v>
      </c>
      <c r="M226" s="94"/>
      <c r="N226" s="91"/>
      <c r="O226" s="90"/>
      <c r="P226" s="90"/>
      <c r="Q226" s="200"/>
      <c r="R226" s="291"/>
      <c r="S226" s="291"/>
      <c r="T226" s="291"/>
      <c r="U226" s="201"/>
      <c r="V226" s="96"/>
      <c r="W226" s="202"/>
      <c r="X226" s="203"/>
      <c r="Y226" s="96"/>
      <c r="Z226" s="204"/>
      <c r="AA226" s="205"/>
      <c r="AB226" s="204"/>
      <c r="AC226" s="99"/>
      <c r="AD226" s="99"/>
      <c r="AE226" s="204"/>
      <c r="AF226" s="206"/>
    </row>
    <row r="227" spans="1:32" ht="15">
      <c r="A227" s="153">
        <f t="shared" si="7"/>
        <v>221</v>
      </c>
      <c r="B227" s="91"/>
      <c r="C227" s="92"/>
      <c r="D227" s="179"/>
      <c r="E227" s="136" t="str">
        <f t="shared" si="6"/>
        <v>REVISAR CÉDULA</v>
      </c>
      <c r="F227" s="185"/>
      <c r="G227" s="185"/>
      <c r="H227" s="186"/>
      <c r="I227" s="98"/>
      <c r="J227" s="97"/>
      <c r="K227" s="93"/>
      <c r="L227" s="287" t="str">
        <f>_xlfn.IFERROR(VLOOKUP(CONCATENATE(I227,J227,K227),'Codigos Provincias'!$G$1:$H$1250,2,0),"CORREGIR")</f>
        <v>CORREGIR</v>
      </c>
      <c r="M227" s="94"/>
      <c r="N227" s="91"/>
      <c r="O227" s="90"/>
      <c r="P227" s="90"/>
      <c r="Q227" s="200"/>
      <c r="R227" s="291"/>
      <c r="S227" s="291"/>
      <c r="T227" s="291"/>
      <c r="U227" s="201"/>
      <c r="V227" s="96"/>
      <c r="W227" s="202"/>
      <c r="X227" s="203"/>
      <c r="Y227" s="96"/>
      <c r="Z227" s="204"/>
      <c r="AA227" s="205"/>
      <c r="AB227" s="204"/>
      <c r="AC227" s="99"/>
      <c r="AD227" s="99"/>
      <c r="AE227" s="204"/>
      <c r="AF227" s="206"/>
    </row>
    <row r="228" spans="1:32" ht="15">
      <c r="A228" s="153">
        <f t="shared" si="7"/>
        <v>222</v>
      </c>
      <c r="B228" s="91"/>
      <c r="C228" s="92"/>
      <c r="D228" s="179"/>
      <c r="E228" s="136" t="str">
        <f t="shared" si="6"/>
        <v>REVISAR CÉDULA</v>
      </c>
      <c r="F228" s="185"/>
      <c r="G228" s="185"/>
      <c r="H228" s="186"/>
      <c r="I228" s="98"/>
      <c r="J228" s="97"/>
      <c r="K228" s="93"/>
      <c r="L228" s="287" t="str">
        <f>_xlfn.IFERROR(VLOOKUP(CONCATENATE(I228,J228,K228),'Codigos Provincias'!$G$1:$H$1250,2,0),"CORREGIR")</f>
        <v>CORREGIR</v>
      </c>
      <c r="M228" s="94"/>
      <c r="N228" s="91"/>
      <c r="O228" s="90"/>
      <c r="P228" s="90"/>
      <c r="Q228" s="200"/>
      <c r="R228" s="291"/>
      <c r="S228" s="291"/>
      <c r="T228" s="291"/>
      <c r="U228" s="201"/>
      <c r="V228" s="96"/>
      <c r="W228" s="202"/>
      <c r="X228" s="203"/>
      <c r="Y228" s="96"/>
      <c r="Z228" s="204"/>
      <c r="AA228" s="205"/>
      <c r="AB228" s="204"/>
      <c r="AC228" s="99"/>
      <c r="AD228" s="99"/>
      <c r="AE228" s="204"/>
      <c r="AF228" s="206"/>
    </row>
    <row r="229" spans="1:32" ht="15">
      <c r="A229" s="153">
        <f t="shared" si="7"/>
        <v>223</v>
      </c>
      <c r="B229" s="91"/>
      <c r="C229" s="92"/>
      <c r="D229" s="179"/>
      <c r="E229" s="136" t="str">
        <f t="shared" si="6"/>
        <v>REVISAR CÉDULA</v>
      </c>
      <c r="F229" s="185"/>
      <c r="G229" s="185"/>
      <c r="H229" s="186"/>
      <c r="I229" s="98"/>
      <c r="J229" s="97"/>
      <c r="K229" s="93"/>
      <c r="L229" s="287" t="str">
        <f>_xlfn.IFERROR(VLOOKUP(CONCATENATE(I229,J229,K229),'Codigos Provincias'!$G$1:$H$1250,2,0),"CORREGIR")</f>
        <v>CORREGIR</v>
      </c>
      <c r="M229" s="94"/>
      <c r="N229" s="91"/>
      <c r="O229" s="90"/>
      <c r="P229" s="90"/>
      <c r="Q229" s="200"/>
      <c r="R229" s="291"/>
      <c r="S229" s="291"/>
      <c r="T229" s="291"/>
      <c r="U229" s="201"/>
      <c r="V229" s="96"/>
      <c r="W229" s="202"/>
      <c r="X229" s="203"/>
      <c r="Y229" s="96"/>
      <c r="Z229" s="204"/>
      <c r="AA229" s="205"/>
      <c r="AB229" s="204"/>
      <c r="AC229" s="99"/>
      <c r="AD229" s="99"/>
      <c r="AE229" s="204"/>
      <c r="AF229" s="206"/>
    </row>
    <row r="230" spans="1:32" ht="15">
      <c r="A230" s="153">
        <f t="shared" si="7"/>
        <v>224</v>
      </c>
      <c r="B230" s="91"/>
      <c r="C230" s="92"/>
      <c r="D230" s="179"/>
      <c r="E230" s="136" t="str">
        <f t="shared" si="6"/>
        <v>REVISAR CÉDULA</v>
      </c>
      <c r="F230" s="185"/>
      <c r="G230" s="185"/>
      <c r="H230" s="186"/>
      <c r="I230" s="98"/>
      <c r="J230" s="97"/>
      <c r="K230" s="93"/>
      <c r="L230" s="287" t="str">
        <f>_xlfn.IFERROR(VLOOKUP(CONCATENATE(I230,J230,K230),'Codigos Provincias'!$G$1:$H$1250,2,0),"CORREGIR")</f>
        <v>CORREGIR</v>
      </c>
      <c r="M230" s="94"/>
      <c r="N230" s="91"/>
      <c r="O230" s="90"/>
      <c r="P230" s="90"/>
      <c r="Q230" s="200"/>
      <c r="R230" s="291"/>
      <c r="S230" s="291"/>
      <c r="T230" s="291"/>
      <c r="U230" s="201"/>
      <c r="V230" s="96"/>
      <c r="W230" s="202"/>
      <c r="X230" s="203"/>
      <c r="Y230" s="96"/>
      <c r="Z230" s="204"/>
      <c r="AA230" s="205"/>
      <c r="AB230" s="204"/>
      <c r="AC230" s="99"/>
      <c r="AD230" s="99"/>
      <c r="AE230" s="204"/>
      <c r="AF230" s="206"/>
    </row>
    <row r="231" spans="1:32" ht="15">
      <c r="A231" s="153">
        <f t="shared" si="7"/>
        <v>225</v>
      </c>
      <c r="B231" s="91"/>
      <c r="C231" s="92"/>
      <c r="D231" s="179"/>
      <c r="E231" s="136" t="str">
        <f t="shared" si="6"/>
        <v>REVISAR CÉDULA</v>
      </c>
      <c r="F231" s="185"/>
      <c r="G231" s="185"/>
      <c r="H231" s="186"/>
      <c r="I231" s="98"/>
      <c r="J231" s="97"/>
      <c r="K231" s="93"/>
      <c r="L231" s="287" t="str">
        <f>_xlfn.IFERROR(VLOOKUP(CONCATENATE(I231,J231,K231),'Codigos Provincias'!$G$1:$H$1250,2,0),"CORREGIR")</f>
        <v>CORREGIR</v>
      </c>
      <c r="M231" s="94"/>
      <c r="N231" s="91"/>
      <c r="O231" s="90"/>
      <c r="P231" s="90"/>
      <c r="Q231" s="200"/>
      <c r="R231" s="291"/>
      <c r="S231" s="291"/>
      <c r="T231" s="291"/>
      <c r="U231" s="201"/>
      <c r="V231" s="96"/>
      <c r="W231" s="202"/>
      <c r="X231" s="203"/>
      <c r="Y231" s="96"/>
      <c r="Z231" s="204"/>
      <c r="AA231" s="205"/>
      <c r="AB231" s="204"/>
      <c r="AC231" s="99"/>
      <c r="AD231" s="99"/>
      <c r="AE231" s="204"/>
      <c r="AF231" s="206"/>
    </row>
    <row r="232" spans="1:32" ht="15">
      <c r="A232" s="153">
        <f t="shared" si="7"/>
        <v>226</v>
      </c>
      <c r="B232" s="91"/>
      <c r="C232" s="92"/>
      <c r="D232" s="179"/>
      <c r="E232" s="136" t="str">
        <f t="shared" si="6"/>
        <v>REVISAR CÉDULA</v>
      </c>
      <c r="F232" s="185"/>
      <c r="G232" s="185"/>
      <c r="H232" s="186"/>
      <c r="I232" s="98"/>
      <c r="J232" s="97"/>
      <c r="K232" s="93"/>
      <c r="L232" s="287" t="str">
        <f>_xlfn.IFERROR(VLOOKUP(CONCATENATE(I232,J232,K232),'Codigos Provincias'!$G$1:$H$1250,2,0),"CORREGIR")</f>
        <v>CORREGIR</v>
      </c>
      <c r="M232" s="94"/>
      <c r="N232" s="91"/>
      <c r="O232" s="90"/>
      <c r="P232" s="90"/>
      <c r="Q232" s="200"/>
      <c r="R232" s="291"/>
      <c r="S232" s="291"/>
      <c r="T232" s="291"/>
      <c r="U232" s="201"/>
      <c r="V232" s="96"/>
      <c r="W232" s="202"/>
      <c r="X232" s="203"/>
      <c r="Y232" s="96"/>
      <c r="Z232" s="204"/>
      <c r="AA232" s="205"/>
      <c r="AB232" s="204"/>
      <c r="AC232" s="99"/>
      <c r="AD232" s="99"/>
      <c r="AE232" s="204"/>
      <c r="AF232" s="206"/>
    </row>
    <row r="233" spans="1:32" ht="15">
      <c r="A233" s="153">
        <f t="shared" si="7"/>
        <v>227</v>
      </c>
      <c r="B233" s="91"/>
      <c r="C233" s="92"/>
      <c r="D233" s="179"/>
      <c r="E233" s="136" t="str">
        <f t="shared" si="6"/>
        <v>REVISAR CÉDULA</v>
      </c>
      <c r="F233" s="185"/>
      <c r="G233" s="185"/>
      <c r="H233" s="186"/>
      <c r="I233" s="98"/>
      <c r="J233" s="97"/>
      <c r="K233" s="93"/>
      <c r="L233" s="287" t="str">
        <f>_xlfn.IFERROR(VLOOKUP(CONCATENATE(I233,J233,K233),'Codigos Provincias'!$G$1:$H$1250,2,0),"CORREGIR")</f>
        <v>CORREGIR</v>
      </c>
      <c r="M233" s="94"/>
      <c r="N233" s="91"/>
      <c r="O233" s="90"/>
      <c r="P233" s="90"/>
      <c r="Q233" s="200"/>
      <c r="R233" s="291"/>
      <c r="S233" s="291"/>
      <c r="T233" s="291"/>
      <c r="U233" s="201"/>
      <c r="V233" s="96"/>
      <c r="W233" s="202"/>
      <c r="X233" s="203"/>
      <c r="Y233" s="96"/>
      <c r="Z233" s="204"/>
      <c r="AA233" s="205"/>
      <c r="AB233" s="204"/>
      <c r="AC233" s="99"/>
      <c r="AD233" s="99"/>
      <c r="AE233" s="204"/>
      <c r="AF233" s="206"/>
    </row>
    <row r="234" spans="1:32" ht="15">
      <c r="A234" s="153">
        <f t="shared" si="7"/>
        <v>228</v>
      </c>
      <c r="B234" s="91"/>
      <c r="C234" s="92"/>
      <c r="D234" s="179"/>
      <c r="E234" s="136" t="str">
        <f t="shared" si="6"/>
        <v>REVISAR CÉDULA</v>
      </c>
      <c r="F234" s="185"/>
      <c r="G234" s="185"/>
      <c r="H234" s="186"/>
      <c r="I234" s="98"/>
      <c r="J234" s="97"/>
      <c r="K234" s="93"/>
      <c r="L234" s="287" t="str">
        <f>_xlfn.IFERROR(VLOOKUP(CONCATENATE(I234,J234,K234),'Codigos Provincias'!$G$1:$H$1250,2,0),"CORREGIR")</f>
        <v>CORREGIR</v>
      </c>
      <c r="M234" s="94"/>
      <c r="N234" s="91"/>
      <c r="O234" s="90"/>
      <c r="P234" s="90"/>
      <c r="Q234" s="200"/>
      <c r="R234" s="291"/>
      <c r="S234" s="291"/>
      <c r="T234" s="291"/>
      <c r="U234" s="201"/>
      <c r="V234" s="96"/>
      <c r="W234" s="202"/>
      <c r="X234" s="203"/>
      <c r="Y234" s="96"/>
      <c r="Z234" s="204"/>
      <c r="AA234" s="205"/>
      <c r="AB234" s="204"/>
      <c r="AC234" s="99"/>
      <c r="AD234" s="99"/>
      <c r="AE234" s="204"/>
      <c r="AF234" s="206"/>
    </row>
    <row r="235" spans="1:32" ht="15">
      <c r="A235" s="153">
        <f t="shared" si="7"/>
        <v>229</v>
      </c>
      <c r="B235" s="91"/>
      <c r="C235" s="92"/>
      <c r="D235" s="179"/>
      <c r="E235" s="136" t="str">
        <f t="shared" si="6"/>
        <v>REVISAR CÉDULA</v>
      </c>
      <c r="F235" s="185"/>
      <c r="G235" s="185"/>
      <c r="H235" s="186"/>
      <c r="I235" s="98"/>
      <c r="J235" s="97"/>
      <c r="K235" s="93"/>
      <c r="L235" s="287" t="str">
        <f>_xlfn.IFERROR(VLOOKUP(CONCATENATE(I235,J235,K235),'Codigos Provincias'!$G$1:$H$1250,2,0),"CORREGIR")</f>
        <v>CORREGIR</v>
      </c>
      <c r="M235" s="94"/>
      <c r="N235" s="91"/>
      <c r="O235" s="90"/>
      <c r="P235" s="90"/>
      <c r="Q235" s="200"/>
      <c r="R235" s="291"/>
      <c r="S235" s="291"/>
      <c r="T235" s="291"/>
      <c r="U235" s="201"/>
      <c r="V235" s="96"/>
      <c r="W235" s="202"/>
      <c r="X235" s="203"/>
      <c r="Y235" s="96"/>
      <c r="Z235" s="204"/>
      <c r="AA235" s="205"/>
      <c r="AB235" s="204"/>
      <c r="AC235" s="99"/>
      <c r="AD235" s="99"/>
      <c r="AE235" s="204"/>
      <c r="AF235" s="206"/>
    </row>
    <row r="236" spans="1:32" ht="15">
      <c r="A236" s="153">
        <f t="shared" si="7"/>
        <v>230</v>
      </c>
      <c r="B236" s="91"/>
      <c r="C236" s="92"/>
      <c r="D236" s="179"/>
      <c r="E236" s="136" t="str">
        <f t="shared" si="6"/>
        <v>REVISAR CÉDULA</v>
      </c>
      <c r="F236" s="185"/>
      <c r="G236" s="185"/>
      <c r="H236" s="186"/>
      <c r="I236" s="98"/>
      <c r="J236" s="97"/>
      <c r="K236" s="93"/>
      <c r="L236" s="287" t="str">
        <f>_xlfn.IFERROR(VLOOKUP(CONCATENATE(I236,J236,K236),'Codigos Provincias'!$G$1:$H$1250,2,0),"CORREGIR")</f>
        <v>CORREGIR</v>
      </c>
      <c r="M236" s="94"/>
      <c r="N236" s="91"/>
      <c r="O236" s="90"/>
      <c r="P236" s="90"/>
      <c r="Q236" s="200"/>
      <c r="R236" s="291"/>
      <c r="S236" s="291"/>
      <c r="T236" s="291"/>
      <c r="U236" s="201"/>
      <c r="V236" s="96"/>
      <c r="W236" s="202"/>
      <c r="X236" s="203"/>
      <c r="Y236" s="96"/>
      <c r="Z236" s="204"/>
      <c r="AA236" s="205"/>
      <c r="AB236" s="204"/>
      <c r="AC236" s="99"/>
      <c r="AD236" s="99"/>
      <c r="AE236" s="204"/>
      <c r="AF236" s="206"/>
    </row>
    <row r="237" spans="1:32" ht="15">
      <c r="A237" s="153">
        <f t="shared" si="7"/>
        <v>231</v>
      </c>
      <c r="B237" s="91"/>
      <c r="C237" s="92"/>
      <c r="D237" s="179"/>
      <c r="E237" s="136" t="str">
        <f t="shared" si="6"/>
        <v>REVISAR CÉDULA</v>
      </c>
      <c r="F237" s="185"/>
      <c r="G237" s="185"/>
      <c r="H237" s="186"/>
      <c r="I237" s="98"/>
      <c r="J237" s="97"/>
      <c r="K237" s="93"/>
      <c r="L237" s="287" t="str">
        <f>_xlfn.IFERROR(VLOOKUP(CONCATENATE(I237,J237,K237),'Codigos Provincias'!$G$1:$H$1250,2,0),"CORREGIR")</f>
        <v>CORREGIR</v>
      </c>
      <c r="M237" s="94"/>
      <c r="N237" s="91"/>
      <c r="O237" s="90"/>
      <c r="P237" s="90"/>
      <c r="Q237" s="200"/>
      <c r="R237" s="291"/>
      <c r="S237" s="291"/>
      <c r="T237" s="291"/>
      <c r="U237" s="201"/>
      <c r="V237" s="96"/>
      <c r="W237" s="202"/>
      <c r="X237" s="203"/>
      <c r="Y237" s="96"/>
      <c r="Z237" s="204"/>
      <c r="AA237" s="205"/>
      <c r="AB237" s="204"/>
      <c r="AC237" s="99"/>
      <c r="AD237" s="99"/>
      <c r="AE237" s="204"/>
      <c r="AF237" s="206"/>
    </row>
    <row r="238" spans="1:32" ht="15">
      <c r="A238" s="153">
        <f t="shared" si="7"/>
        <v>232</v>
      </c>
      <c r="B238" s="91"/>
      <c r="C238" s="92"/>
      <c r="D238" s="179"/>
      <c r="E238" s="136" t="str">
        <f t="shared" si="6"/>
        <v>REVISAR CÉDULA</v>
      </c>
      <c r="F238" s="185"/>
      <c r="G238" s="185"/>
      <c r="H238" s="186"/>
      <c r="I238" s="98"/>
      <c r="J238" s="97"/>
      <c r="K238" s="93"/>
      <c r="L238" s="287" t="str">
        <f>_xlfn.IFERROR(VLOOKUP(CONCATENATE(I238,J238,K238),'Codigos Provincias'!$G$1:$H$1250,2,0),"CORREGIR")</f>
        <v>CORREGIR</v>
      </c>
      <c r="M238" s="94"/>
      <c r="N238" s="91"/>
      <c r="O238" s="90"/>
      <c r="P238" s="90"/>
      <c r="Q238" s="200"/>
      <c r="R238" s="291"/>
      <c r="S238" s="291"/>
      <c r="T238" s="291"/>
      <c r="U238" s="201"/>
      <c r="V238" s="96"/>
      <c r="W238" s="202"/>
      <c r="X238" s="203"/>
      <c r="Y238" s="96"/>
      <c r="Z238" s="204"/>
      <c r="AA238" s="205"/>
      <c r="AB238" s="204"/>
      <c r="AC238" s="99"/>
      <c r="AD238" s="99"/>
      <c r="AE238" s="204"/>
      <c r="AF238" s="206"/>
    </row>
    <row r="239" spans="1:32" ht="15">
      <c r="A239" s="153">
        <f t="shared" si="7"/>
        <v>233</v>
      </c>
      <c r="B239" s="91"/>
      <c r="C239" s="92"/>
      <c r="D239" s="179"/>
      <c r="E239" s="136" t="str">
        <f t="shared" si="6"/>
        <v>REVISAR CÉDULA</v>
      </c>
      <c r="F239" s="185"/>
      <c r="G239" s="185"/>
      <c r="H239" s="186"/>
      <c r="I239" s="98"/>
      <c r="J239" s="97"/>
      <c r="K239" s="93"/>
      <c r="L239" s="287" t="str">
        <f>_xlfn.IFERROR(VLOOKUP(CONCATENATE(I239,J239,K239),'Codigos Provincias'!$G$1:$H$1250,2,0),"CORREGIR")</f>
        <v>CORREGIR</v>
      </c>
      <c r="M239" s="94"/>
      <c r="N239" s="91"/>
      <c r="O239" s="90"/>
      <c r="P239" s="90"/>
      <c r="Q239" s="200"/>
      <c r="R239" s="291"/>
      <c r="S239" s="291"/>
      <c r="T239" s="291"/>
      <c r="U239" s="201"/>
      <c r="V239" s="96"/>
      <c r="W239" s="202"/>
      <c r="X239" s="203"/>
      <c r="Y239" s="96"/>
      <c r="Z239" s="204"/>
      <c r="AA239" s="205"/>
      <c r="AB239" s="204"/>
      <c r="AC239" s="99"/>
      <c r="AD239" s="99"/>
      <c r="AE239" s="204"/>
      <c r="AF239" s="206"/>
    </row>
    <row r="240" spans="1:32" ht="15">
      <c r="A240" s="153">
        <f t="shared" si="7"/>
        <v>234</v>
      </c>
      <c r="B240" s="91"/>
      <c r="C240" s="92"/>
      <c r="D240" s="179"/>
      <c r="E240" s="136" t="str">
        <f t="shared" si="6"/>
        <v>REVISAR CÉDULA</v>
      </c>
      <c r="F240" s="185"/>
      <c r="G240" s="185"/>
      <c r="H240" s="186"/>
      <c r="I240" s="98"/>
      <c r="J240" s="97"/>
      <c r="K240" s="93"/>
      <c r="L240" s="287" t="str">
        <f>_xlfn.IFERROR(VLOOKUP(CONCATENATE(I240,J240,K240),'Codigos Provincias'!$G$1:$H$1250,2,0),"CORREGIR")</f>
        <v>CORREGIR</v>
      </c>
      <c r="M240" s="94"/>
      <c r="N240" s="91"/>
      <c r="O240" s="90"/>
      <c r="P240" s="90"/>
      <c r="Q240" s="200"/>
      <c r="R240" s="291"/>
      <c r="S240" s="291"/>
      <c r="T240" s="291"/>
      <c r="U240" s="201"/>
      <c r="V240" s="96"/>
      <c r="W240" s="202"/>
      <c r="X240" s="203"/>
      <c r="Y240" s="96"/>
      <c r="Z240" s="204"/>
      <c r="AA240" s="205"/>
      <c r="AB240" s="204"/>
      <c r="AC240" s="99"/>
      <c r="AD240" s="99"/>
      <c r="AE240" s="204"/>
      <c r="AF240" s="206"/>
    </row>
    <row r="241" spans="1:32" ht="15">
      <c r="A241" s="153">
        <f t="shared" si="7"/>
        <v>235</v>
      </c>
      <c r="B241" s="91"/>
      <c r="C241" s="92"/>
      <c r="D241" s="179"/>
      <c r="E241" s="136" t="str">
        <f t="shared" si="6"/>
        <v>REVISAR CÉDULA</v>
      </c>
      <c r="F241" s="185"/>
      <c r="G241" s="185"/>
      <c r="H241" s="186"/>
      <c r="I241" s="98"/>
      <c r="J241" s="97"/>
      <c r="K241" s="93"/>
      <c r="L241" s="287" t="str">
        <f>_xlfn.IFERROR(VLOOKUP(CONCATENATE(I241,J241,K241),'Codigos Provincias'!$G$1:$H$1250,2,0),"CORREGIR")</f>
        <v>CORREGIR</v>
      </c>
      <c r="M241" s="94"/>
      <c r="N241" s="91"/>
      <c r="O241" s="90"/>
      <c r="P241" s="90"/>
      <c r="Q241" s="200"/>
      <c r="R241" s="291"/>
      <c r="S241" s="291"/>
      <c r="T241" s="291"/>
      <c r="U241" s="201"/>
      <c r="V241" s="96"/>
      <c r="W241" s="202"/>
      <c r="X241" s="203"/>
      <c r="Y241" s="96"/>
      <c r="Z241" s="204"/>
      <c r="AA241" s="205"/>
      <c r="AB241" s="204"/>
      <c r="AC241" s="99"/>
      <c r="AD241" s="99"/>
      <c r="AE241" s="204"/>
      <c r="AF241" s="206"/>
    </row>
    <row r="242" spans="1:32" ht="15">
      <c r="A242" s="153">
        <f t="shared" si="7"/>
        <v>236</v>
      </c>
      <c r="B242" s="91"/>
      <c r="C242" s="92"/>
      <c r="D242" s="179"/>
      <c r="E242" s="136" t="str">
        <f t="shared" si="6"/>
        <v>REVISAR CÉDULA</v>
      </c>
      <c r="F242" s="185"/>
      <c r="G242" s="185"/>
      <c r="H242" s="186"/>
      <c r="I242" s="98"/>
      <c r="J242" s="97"/>
      <c r="K242" s="93"/>
      <c r="L242" s="287" t="str">
        <f>_xlfn.IFERROR(VLOOKUP(CONCATENATE(I242,J242,K242),'Codigos Provincias'!$G$1:$H$1250,2,0),"CORREGIR")</f>
        <v>CORREGIR</v>
      </c>
      <c r="M242" s="94"/>
      <c r="N242" s="91"/>
      <c r="O242" s="90"/>
      <c r="P242" s="90"/>
      <c r="Q242" s="200"/>
      <c r="R242" s="291"/>
      <c r="S242" s="291"/>
      <c r="T242" s="291"/>
      <c r="U242" s="201"/>
      <c r="V242" s="96"/>
      <c r="W242" s="202"/>
      <c r="X242" s="203"/>
      <c r="Y242" s="96"/>
      <c r="Z242" s="204"/>
      <c r="AA242" s="205"/>
      <c r="AB242" s="204"/>
      <c r="AC242" s="99"/>
      <c r="AD242" s="99"/>
      <c r="AE242" s="204"/>
      <c r="AF242" s="206"/>
    </row>
    <row r="243" spans="1:32" ht="15">
      <c r="A243" s="153">
        <f t="shared" si="7"/>
        <v>237</v>
      </c>
      <c r="B243" s="91"/>
      <c r="C243" s="92"/>
      <c r="D243" s="179"/>
      <c r="E243" s="136" t="str">
        <f t="shared" si="6"/>
        <v>REVISAR CÉDULA</v>
      </c>
      <c r="F243" s="185"/>
      <c r="G243" s="185"/>
      <c r="H243" s="186"/>
      <c r="I243" s="98"/>
      <c r="J243" s="97"/>
      <c r="K243" s="93"/>
      <c r="L243" s="287" t="str">
        <f>_xlfn.IFERROR(VLOOKUP(CONCATENATE(I243,J243,K243),'Codigos Provincias'!$G$1:$H$1250,2,0),"CORREGIR")</f>
        <v>CORREGIR</v>
      </c>
      <c r="M243" s="94"/>
      <c r="N243" s="91"/>
      <c r="O243" s="90"/>
      <c r="P243" s="90"/>
      <c r="Q243" s="200"/>
      <c r="R243" s="291"/>
      <c r="S243" s="291"/>
      <c r="T243" s="291"/>
      <c r="U243" s="201"/>
      <c r="V243" s="96"/>
      <c r="W243" s="202"/>
      <c r="X243" s="203"/>
      <c r="Y243" s="96"/>
      <c r="Z243" s="204"/>
      <c r="AA243" s="205"/>
      <c r="AB243" s="204"/>
      <c r="AC243" s="99"/>
      <c r="AD243" s="99"/>
      <c r="AE243" s="204"/>
      <c r="AF243" s="206"/>
    </row>
    <row r="244" spans="1:32" ht="15">
      <c r="A244" s="153">
        <f t="shared" si="7"/>
        <v>238</v>
      </c>
      <c r="B244" s="91"/>
      <c r="C244" s="92"/>
      <c r="D244" s="179"/>
      <c r="E244" s="136" t="str">
        <f t="shared" si="6"/>
        <v>REVISAR CÉDULA</v>
      </c>
      <c r="F244" s="185"/>
      <c r="G244" s="185"/>
      <c r="H244" s="186"/>
      <c r="I244" s="98"/>
      <c r="J244" s="97"/>
      <c r="K244" s="93"/>
      <c r="L244" s="287" t="str">
        <f>_xlfn.IFERROR(VLOOKUP(CONCATENATE(I244,J244,K244),'Codigos Provincias'!$G$1:$H$1250,2,0),"CORREGIR")</f>
        <v>CORREGIR</v>
      </c>
      <c r="M244" s="94"/>
      <c r="N244" s="91"/>
      <c r="O244" s="90"/>
      <c r="P244" s="90"/>
      <c r="Q244" s="200"/>
      <c r="R244" s="291"/>
      <c r="S244" s="291"/>
      <c r="T244" s="291"/>
      <c r="U244" s="201"/>
      <c r="V244" s="96"/>
      <c r="W244" s="202"/>
      <c r="X244" s="203"/>
      <c r="Y244" s="96"/>
      <c r="Z244" s="204"/>
      <c r="AA244" s="205"/>
      <c r="AB244" s="204"/>
      <c r="AC244" s="99"/>
      <c r="AD244" s="99"/>
      <c r="AE244" s="204"/>
      <c r="AF244" s="206"/>
    </row>
    <row r="245" spans="1:32" ht="15">
      <c r="A245" s="153">
        <f t="shared" si="7"/>
        <v>239</v>
      </c>
      <c r="B245" s="91"/>
      <c r="C245" s="92"/>
      <c r="D245" s="179"/>
      <c r="E245" s="136" t="str">
        <f t="shared" si="6"/>
        <v>REVISAR CÉDULA</v>
      </c>
      <c r="F245" s="185"/>
      <c r="G245" s="185"/>
      <c r="H245" s="186"/>
      <c r="I245" s="98"/>
      <c r="J245" s="97"/>
      <c r="K245" s="93"/>
      <c r="L245" s="287" t="str">
        <f>_xlfn.IFERROR(VLOOKUP(CONCATENATE(I245,J245,K245),'Codigos Provincias'!$G$1:$H$1250,2,0),"CORREGIR")</f>
        <v>CORREGIR</v>
      </c>
      <c r="M245" s="94"/>
      <c r="N245" s="91"/>
      <c r="O245" s="90"/>
      <c r="P245" s="90"/>
      <c r="Q245" s="200"/>
      <c r="R245" s="291"/>
      <c r="S245" s="291"/>
      <c r="T245" s="291"/>
      <c r="U245" s="201"/>
      <c r="V245" s="96"/>
      <c r="W245" s="202"/>
      <c r="X245" s="203"/>
      <c r="Y245" s="96"/>
      <c r="Z245" s="204"/>
      <c r="AA245" s="205"/>
      <c r="AB245" s="204"/>
      <c r="AC245" s="99"/>
      <c r="AD245" s="99"/>
      <c r="AE245" s="204"/>
      <c r="AF245" s="206"/>
    </row>
    <row r="246" spans="1:32" ht="15">
      <c r="A246" s="153">
        <f t="shared" si="7"/>
        <v>240</v>
      </c>
      <c r="B246" s="91"/>
      <c r="C246" s="92"/>
      <c r="D246" s="179"/>
      <c r="E246" s="136" t="str">
        <f t="shared" si="6"/>
        <v>REVISAR CÉDULA</v>
      </c>
      <c r="F246" s="185"/>
      <c r="G246" s="185"/>
      <c r="H246" s="186"/>
      <c r="I246" s="98"/>
      <c r="J246" s="97"/>
      <c r="K246" s="93"/>
      <c r="L246" s="287" t="str">
        <f>_xlfn.IFERROR(VLOOKUP(CONCATENATE(I246,J246,K246),'Codigos Provincias'!$G$1:$H$1250,2,0),"CORREGIR")</f>
        <v>CORREGIR</v>
      </c>
      <c r="M246" s="94"/>
      <c r="N246" s="91"/>
      <c r="O246" s="90"/>
      <c r="P246" s="90"/>
      <c r="Q246" s="200"/>
      <c r="R246" s="291"/>
      <c r="S246" s="291"/>
      <c r="T246" s="291"/>
      <c r="U246" s="201"/>
      <c r="V246" s="96"/>
      <c r="W246" s="202"/>
      <c r="X246" s="203"/>
      <c r="Y246" s="96"/>
      <c r="Z246" s="204"/>
      <c r="AA246" s="205"/>
      <c r="AB246" s="204"/>
      <c r="AC246" s="99"/>
      <c r="AD246" s="99"/>
      <c r="AE246" s="204"/>
      <c r="AF246" s="206"/>
    </row>
    <row r="247" spans="1:32" ht="15">
      <c r="A247" s="153">
        <f t="shared" si="7"/>
        <v>241</v>
      </c>
      <c r="B247" s="91"/>
      <c r="C247" s="92"/>
      <c r="D247" s="179"/>
      <c r="E247" s="136" t="str">
        <f t="shared" si="6"/>
        <v>REVISAR CÉDULA</v>
      </c>
      <c r="F247" s="185"/>
      <c r="G247" s="185"/>
      <c r="H247" s="186"/>
      <c r="I247" s="98"/>
      <c r="J247" s="97"/>
      <c r="K247" s="93"/>
      <c r="L247" s="287" t="str">
        <f>_xlfn.IFERROR(VLOOKUP(CONCATENATE(I247,J247,K247),'Codigos Provincias'!$G$1:$H$1250,2,0),"CORREGIR")</f>
        <v>CORREGIR</v>
      </c>
      <c r="M247" s="94"/>
      <c r="N247" s="91"/>
      <c r="O247" s="90"/>
      <c r="P247" s="90"/>
      <c r="Q247" s="200"/>
      <c r="R247" s="291"/>
      <c r="S247" s="291"/>
      <c r="T247" s="291"/>
      <c r="U247" s="201"/>
      <c r="V247" s="96"/>
      <c r="W247" s="202"/>
      <c r="X247" s="203"/>
      <c r="Y247" s="96"/>
      <c r="Z247" s="204"/>
      <c r="AA247" s="205"/>
      <c r="AB247" s="204"/>
      <c r="AC247" s="99"/>
      <c r="AD247" s="99"/>
      <c r="AE247" s="204"/>
      <c r="AF247" s="206"/>
    </row>
    <row r="248" spans="1:32" ht="15">
      <c r="A248" s="153">
        <f t="shared" si="7"/>
        <v>242</v>
      </c>
      <c r="B248" s="91"/>
      <c r="C248" s="92"/>
      <c r="D248" s="179"/>
      <c r="E248" s="136" t="str">
        <f t="shared" si="6"/>
        <v>REVISAR CÉDULA</v>
      </c>
      <c r="F248" s="185"/>
      <c r="G248" s="185"/>
      <c r="H248" s="186"/>
      <c r="I248" s="98"/>
      <c r="J248" s="97"/>
      <c r="K248" s="93"/>
      <c r="L248" s="287" t="str">
        <f>_xlfn.IFERROR(VLOOKUP(CONCATENATE(I248,J248,K248),'Codigos Provincias'!$G$1:$H$1250,2,0),"CORREGIR")</f>
        <v>CORREGIR</v>
      </c>
      <c r="M248" s="94"/>
      <c r="N248" s="91"/>
      <c r="O248" s="90"/>
      <c r="P248" s="90"/>
      <c r="Q248" s="200"/>
      <c r="R248" s="291"/>
      <c r="S248" s="291"/>
      <c r="T248" s="291"/>
      <c r="U248" s="201"/>
      <c r="V248" s="96"/>
      <c r="W248" s="202"/>
      <c r="X248" s="203"/>
      <c r="Y248" s="96"/>
      <c r="Z248" s="204"/>
      <c r="AA248" s="205"/>
      <c r="AB248" s="204"/>
      <c r="AC248" s="99"/>
      <c r="AD248" s="99"/>
      <c r="AE248" s="204"/>
      <c r="AF248" s="206"/>
    </row>
    <row r="249" spans="1:32" ht="15">
      <c r="A249" s="153">
        <f t="shared" si="7"/>
        <v>243</v>
      </c>
      <c r="B249" s="91"/>
      <c r="C249" s="92"/>
      <c r="D249" s="179"/>
      <c r="E249" s="136" t="str">
        <f t="shared" si="6"/>
        <v>REVISAR CÉDULA</v>
      </c>
      <c r="F249" s="185"/>
      <c r="G249" s="185"/>
      <c r="H249" s="186"/>
      <c r="I249" s="98"/>
      <c r="J249" s="97"/>
      <c r="K249" s="93"/>
      <c r="L249" s="287" t="str">
        <f>_xlfn.IFERROR(VLOOKUP(CONCATENATE(I249,J249,K249),'Codigos Provincias'!$G$1:$H$1250,2,0),"CORREGIR")</f>
        <v>CORREGIR</v>
      </c>
      <c r="M249" s="94"/>
      <c r="N249" s="91"/>
      <c r="O249" s="90"/>
      <c r="P249" s="90"/>
      <c r="Q249" s="200"/>
      <c r="R249" s="291"/>
      <c r="S249" s="291"/>
      <c r="T249" s="291"/>
      <c r="U249" s="201"/>
      <c r="V249" s="96"/>
      <c r="W249" s="202"/>
      <c r="X249" s="203"/>
      <c r="Y249" s="96"/>
      <c r="Z249" s="204"/>
      <c r="AA249" s="205"/>
      <c r="AB249" s="204"/>
      <c r="AC249" s="99"/>
      <c r="AD249" s="99"/>
      <c r="AE249" s="204"/>
      <c r="AF249" s="206"/>
    </row>
    <row r="250" spans="1:32" ht="15">
      <c r="A250" s="153">
        <f t="shared" si="7"/>
        <v>244</v>
      </c>
      <c r="B250" s="91"/>
      <c r="C250" s="92"/>
      <c r="D250" s="179"/>
      <c r="E250" s="136" t="str">
        <f t="shared" si="6"/>
        <v>REVISAR CÉDULA</v>
      </c>
      <c r="F250" s="185"/>
      <c r="G250" s="185"/>
      <c r="H250" s="186"/>
      <c r="I250" s="98"/>
      <c r="J250" s="97"/>
      <c r="K250" s="93"/>
      <c r="L250" s="287" t="str">
        <f>_xlfn.IFERROR(VLOOKUP(CONCATENATE(I250,J250,K250),'Codigos Provincias'!$G$1:$H$1250,2,0),"CORREGIR")</f>
        <v>CORREGIR</v>
      </c>
      <c r="M250" s="94"/>
      <c r="N250" s="91"/>
      <c r="O250" s="90"/>
      <c r="P250" s="90"/>
      <c r="Q250" s="200"/>
      <c r="R250" s="291"/>
      <c r="S250" s="291"/>
      <c r="T250" s="291"/>
      <c r="U250" s="201"/>
      <c r="V250" s="96"/>
      <c r="W250" s="202"/>
      <c r="X250" s="203"/>
      <c r="Y250" s="96"/>
      <c r="Z250" s="204"/>
      <c r="AA250" s="205"/>
      <c r="AB250" s="204"/>
      <c r="AC250" s="99"/>
      <c r="AD250" s="99"/>
      <c r="AE250" s="204"/>
      <c r="AF250" s="206"/>
    </row>
    <row r="251" spans="1:32" ht="15">
      <c r="A251" s="153">
        <f t="shared" si="7"/>
        <v>245</v>
      </c>
      <c r="B251" s="91"/>
      <c r="C251" s="92"/>
      <c r="D251" s="179"/>
      <c r="E251" s="136" t="str">
        <f t="shared" si="6"/>
        <v>REVISAR CÉDULA</v>
      </c>
      <c r="F251" s="185"/>
      <c r="G251" s="185"/>
      <c r="H251" s="186"/>
      <c r="I251" s="98"/>
      <c r="J251" s="97"/>
      <c r="K251" s="93"/>
      <c r="L251" s="287" t="str">
        <f>_xlfn.IFERROR(VLOOKUP(CONCATENATE(I251,J251,K251),'Codigos Provincias'!$G$1:$H$1250,2,0),"CORREGIR")</f>
        <v>CORREGIR</v>
      </c>
      <c r="M251" s="94"/>
      <c r="N251" s="91"/>
      <c r="O251" s="90"/>
      <c r="P251" s="90"/>
      <c r="Q251" s="200"/>
      <c r="R251" s="291"/>
      <c r="S251" s="291"/>
      <c r="T251" s="291"/>
      <c r="U251" s="201"/>
      <c r="V251" s="96"/>
      <c r="W251" s="202"/>
      <c r="X251" s="203"/>
      <c r="Y251" s="96"/>
      <c r="Z251" s="204"/>
      <c r="AA251" s="205"/>
      <c r="AB251" s="204"/>
      <c r="AC251" s="99"/>
      <c r="AD251" s="99"/>
      <c r="AE251" s="204"/>
      <c r="AF251" s="206"/>
    </row>
    <row r="252" spans="1:32" ht="15">
      <c r="A252" s="153">
        <f t="shared" si="7"/>
        <v>246</v>
      </c>
      <c r="B252" s="91"/>
      <c r="C252" s="92"/>
      <c r="D252" s="179"/>
      <c r="E252" s="136" t="str">
        <f t="shared" si="6"/>
        <v>REVISAR CÉDULA</v>
      </c>
      <c r="F252" s="185"/>
      <c r="G252" s="185"/>
      <c r="H252" s="186"/>
      <c r="I252" s="98"/>
      <c r="J252" s="97"/>
      <c r="K252" s="93"/>
      <c r="L252" s="287" t="str">
        <f>_xlfn.IFERROR(VLOOKUP(CONCATENATE(I252,J252,K252),'Codigos Provincias'!$G$1:$H$1250,2,0),"CORREGIR")</f>
        <v>CORREGIR</v>
      </c>
      <c r="M252" s="94"/>
      <c r="N252" s="91"/>
      <c r="O252" s="90"/>
      <c r="P252" s="90"/>
      <c r="Q252" s="200"/>
      <c r="R252" s="291"/>
      <c r="S252" s="291"/>
      <c r="T252" s="291"/>
      <c r="U252" s="201"/>
      <c r="V252" s="96"/>
      <c r="W252" s="202"/>
      <c r="X252" s="203"/>
      <c r="Y252" s="96"/>
      <c r="Z252" s="204"/>
      <c r="AA252" s="205"/>
      <c r="AB252" s="204"/>
      <c r="AC252" s="99"/>
      <c r="AD252" s="99"/>
      <c r="AE252" s="204"/>
      <c r="AF252" s="206"/>
    </row>
    <row r="253" spans="1:32" ht="15">
      <c r="A253" s="153">
        <f t="shared" si="7"/>
        <v>247</v>
      </c>
      <c r="B253" s="91"/>
      <c r="C253" s="92"/>
      <c r="D253" s="179"/>
      <c r="E253" s="136" t="str">
        <f t="shared" si="6"/>
        <v>REVISAR CÉDULA</v>
      </c>
      <c r="F253" s="185"/>
      <c r="G253" s="185"/>
      <c r="H253" s="186"/>
      <c r="I253" s="98"/>
      <c r="J253" s="97"/>
      <c r="K253" s="93"/>
      <c r="L253" s="287" t="str">
        <f>_xlfn.IFERROR(VLOOKUP(CONCATENATE(I253,J253,K253),'Codigos Provincias'!$G$1:$H$1250,2,0),"CORREGIR")</f>
        <v>CORREGIR</v>
      </c>
      <c r="M253" s="94"/>
      <c r="N253" s="91"/>
      <c r="O253" s="90"/>
      <c r="P253" s="90"/>
      <c r="Q253" s="200"/>
      <c r="R253" s="291"/>
      <c r="S253" s="291"/>
      <c r="T253" s="291"/>
      <c r="U253" s="201"/>
      <c r="V253" s="96"/>
      <c r="W253" s="202"/>
      <c r="X253" s="203"/>
      <c r="Y253" s="96"/>
      <c r="Z253" s="204"/>
      <c r="AA253" s="205"/>
      <c r="AB253" s="204"/>
      <c r="AC253" s="99"/>
      <c r="AD253" s="99"/>
      <c r="AE253" s="204"/>
      <c r="AF253" s="206"/>
    </row>
    <row r="254" spans="1:32" ht="15">
      <c r="A254" s="153">
        <f t="shared" si="7"/>
        <v>248</v>
      </c>
      <c r="B254" s="91"/>
      <c r="C254" s="92"/>
      <c r="D254" s="179"/>
      <c r="E254" s="136" t="str">
        <f t="shared" si="6"/>
        <v>REVISAR CÉDULA</v>
      </c>
      <c r="F254" s="185"/>
      <c r="G254" s="185"/>
      <c r="H254" s="186"/>
      <c r="I254" s="98"/>
      <c r="J254" s="97"/>
      <c r="K254" s="93"/>
      <c r="L254" s="287" t="str">
        <f>_xlfn.IFERROR(VLOOKUP(CONCATENATE(I254,J254,K254),'Codigos Provincias'!$G$1:$H$1250,2,0),"CORREGIR")</f>
        <v>CORREGIR</v>
      </c>
      <c r="M254" s="94"/>
      <c r="N254" s="91"/>
      <c r="O254" s="90"/>
      <c r="P254" s="90"/>
      <c r="Q254" s="200"/>
      <c r="R254" s="291"/>
      <c r="S254" s="291"/>
      <c r="T254" s="291"/>
      <c r="U254" s="201"/>
      <c r="V254" s="96"/>
      <c r="W254" s="202"/>
      <c r="X254" s="203"/>
      <c r="Y254" s="96"/>
      <c r="Z254" s="204"/>
      <c r="AA254" s="205"/>
      <c r="AB254" s="204"/>
      <c r="AC254" s="99"/>
      <c r="AD254" s="99"/>
      <c r="AE254" s="204"/>
      <c r="AF254" s="206"/>
    </row>
    <row r="255" spans="1:32" ht="15">
      <c r="A255" s="153">
        <f t="shared" si="7"/>
        <v>249</v>
      </c>
      <c r="B255" s="91"/>
      <c r="C255" s="92"/>
      <c r="D255" s="179"/>
      <c r="E255" s="136" t="str">
        <f t="shared" si="6"/>
        <v>REVISAR CÉDULA</v>
      </c>
      <c r="F255" s="185"/>
      <c r="G255" s="185"/>
      <c r="H255" s="186"/>
      <c r="I255" s="98"/>
      <c r="J255" s="97"/>
      <c r="K255" s="93"/>
      <c r="L255" s="287" t="str">
        <f>_xlfn.IFERROR(VLOOKUP(CONCATENATE(I255,J255,K255),'Codigos Provincias'!$G$1:$H$1250,2,0),"CORREGIR")</f>
        <v>CORREGIR</v>
      </c>
      <c r="M255" s="94"/>
      <c r="N255" s="91"/>
      <c r="O255" s="90"/>
      <c r="P255" s="90"/>
      <c r="Q255" s="200"/>
      <c r="R255" s="291"/>
      <c r="S255" s="291"/>
      <c r="T255" s="291"/>
      <c r="U255" s="201"/>
      <c r="V255" s="96"/>
      <c r="W255" s="202"/>
      <c r="X255" s="203"/>
      <c r="Y255" s="96"/>
      <c r="Z255" s="204"/>
      <c r="AA255" s="205"/>
      <c r="AB255" s="204"/>
      <c r="AC255" s="99"/>
      <c r="AD255" s="99"/>
      <c r="AE255" s="204"/>
      <c r="AF255" s="206"/>
    </row>
    <row r="256" spans="1:32" ht="15">
      <c r="A256" s="153">
        <f t="shared" si="7"/>
        <v>250</v>
      </c>
      <c r="B256" s="91"/>
      <c r="C256" s="92"/>
      <c r="D256" s="179"/>
      <c r="E256" s="136" t="str">
        <f t="shared" si="6"/>
        <v>REVISAR CÉDULA</v>
      </c>
      <c r="F256" s="185"/>
      <c r="G256" s="185"/>
      <c r="H256" s="186"/>
      <c r="I256" s="98"/>
      <c r="J256" s="97"/>
      <c r="K256" s="93"/>
      <c r="L256" s="287" t="str">
        <f>_xlfn.IFERROR(VLOOKUP(CONCATENATE(I256,J256,K256),'Codigos Provincias'!$G$1:$H$1250,2,0),"CORREGIR")</f>
        <v>CORREGIR</v>
      </c>
      <c r="M256" s="94"/>
      <c r="N256" s="91"/>
      <c r="O256" s="90"/>
      <c r="P256" s="90"/>
      <c r="Q256" s="200"/>
      <c r="R256" s="291"/>
      <c r="S256" s="291"/>
      <c r="T256" s="291"/>
      <c r="U256" s="201"/>
      <c r="V256" s="96"/>
      <c r="W256" s="202"/>
      <c r="X256" s="203"/>
      <c r="Y256" s="96"/>
      <c r="Z256" s="204"/>
      <c r="AA256" s="205"/>
      <c r="AB256" s="204"/>
      <c r="AC256" s="99"/>
      <c r="AD256" s="99"/>
      <c r="AE256" s="204"/>
      <c r="AF256" s="206"/>
    </row>
    <row r="257" spans="1:32" ht="15">
      <c r="A257" s="153">
        <f t="shared" si="7"/>
        <v>251</v>
      </c>
      <c r="B257" s="91"/>
      <c r="C257" s="92"/>
      <c r="D257" s="179"/>
      <c r="E257" s="136" t="str">
        <f t="shared" si="6"/>
        <v>REVISAR CÉDULA</v>
      </c>
      <c r="F257" s="185"/>
      <c r="G257" s="185"/>
      <c r="H257" s="186"/>
      <c r="I257" s="98"/>
      <c r="J257" s="97"/>
      <c r="K257" s="93"/>
      <c r="L257" s="287" t="str">
        <f>_xlfn.IFERROR(VLOOKUP(CONCATENATE(I257,J257,K257),'Codigos Provincias'!$G$1:$H$1250,2,0),"CORREGIR")</f>
        <v>CORREGIR</v>
      </c>
      <c r="M257" s="94"/>
      <c r="N257" s="91"/>
      <c r="O257" s="90"/>
      <c r="P257" s="90"/>
      <c r="Q257" s="200"/>
      <c r="R257" s="291"/>
      <c r="S257" s="291"/>
      <c r="T257" s="291"/>
      <c r="U257" s="201"/>
      <c r="V257" s="96"/>
      <c r="W257" s="202"/>
      <c r="X257" s="203"/>
      <c r="Y257" s="96"/>
      <c r="Z257" s="204"/>
      <c r="AA257" s="205"/>
      <c r="AB257" s="204"/>
      <c r="AC257" s="99"/>
      <c r="AD257" s="99"/>
      <c r="AE257" s="204"/>
      <c r="AF257" s="206"/>
    </row>
    <row r="258" spans="1:32" ht="15">
      <c r="A258" s="153">
        <f t="shared" si="7"/>
        <v>252</v>
      </c>
      <c r="B258" s="91"/>
      <c r="C258" s="92"/>
      <c r="D258" s="179"/>
      <c r="E258" s="136" t="str">
        <f t="shared" si="6"/>
        <v>REVISAR CÉDULA</v>
      </c>
      <c r="F258" s="185"/>
      <c r="G258" s="185"/>
      <c r="H258" s="186"/>
      <c r="I258" s="98"/>
      <c r="J258" s="97"/>
      <c r="K258" s="93"/>
      <c r="L258" s="287" t="str">
        <f>_xlfn.IFERROR(VLOOKUP(CONCATENATE(I258,J258,K258),'Codigos Provincias'!$G$1:$H$1250,2,0),"CORREGIR")</f>
        <v>CORREGIR</v>
      </c>
      <c r="M258" s="94"/>
      <c r="N258" s="91"/>
      <c r="O258" s="90"/>
      <c r="P258" s="90"/>
      <c r="Q258" s="200"/>
      <c r="R258" s="291"/>
      <c r="S258" s="291"/>
      <c r="T258" s="291"/>
      <c r="U258" s="201"/>
      <c r="V258" s="96"/>
      <c r="W258" s="202"/>
      <c r="X258" s="203"/>
      <c r="Y258" s="96"/>
      <c r="Z258" s="204"/>
      <c r="AA258" s="205"/>
      <c r="AB258" s="204"/>
      <c r="AC258" s="99"/>
      <c r="AD258" s="99"/>
      <c r="AE258" s="204"/>
      <c r="AF258" s="206"/>
    </row>
    <row r="259" spans="1:32" ht="15">
      <c r="A259" s="153">
        <f t="shared" si="7"/>
        <v>253</v>
      </c>
      <c r="B259" s="91"/>
      <c r="C259" s="92"/>
      <c r="D259" s="179"/>
      <c r="E259" s="136" t="str">
        <f t="shared" si="6"/>
        <v>REVISAR CÉDULA</v>
      </c>
      <c r="F259" s="185"/>
      <c r="G259" s="185"/>
      <c r="H259" s="186"/>
      <c r="I259" s="98"/>
      <c r="J259" s="97"/>
      <c r="K259" s="93"/>
      <c r="L259" s="287" t="str">
        <f>_xlfn.IFERROR(VLOOKUP(CONCATENATE(I259,J259,K259),'Codigos Provincias'!$G$1:$H$1250,2,0),"CORREGIR")</f>
        <v>CORREGIR</v>
      </c>
      <c r="M259" s="94"/>
      <c r="N259" s="91"/>
      <c r="O259" s="90"/>
      <c r="P259" s="90"/>
      <c r="Q259" s="200"/>
      <c r="R259" s="291"/>
      <c r="S259" s="291"/>
      <c r="T259" s="291"/>
      <c r="U259" s="201"/>
      <c r="V259" s="96"/>
      <c r="W259" s="202"/>
      <c r="X259" s="203"/>
      <c r="Y259" s="96"/>
      <c r="Z259" s="204"/>
      <c r="AA259" s="205"/>
      <c r="AB259" s="204"/>
      <c r="AC259" s="99"/>
      <c r="AD259" s="99"/>
      <c r="AE259" s="204"/>
      <c r="AF259" s="206"/>
    </row>
    <row r="260" spans="1:32" ht="15">
      <c r="A260" s="153">
        <f t="shared" si="7"/>
        <v>254</v>
      </c>
      <c r="B260" s="91"/>
      <c r="C260" s="92"/>
      <c r="D260" s="179"/>
      <c r="E260" s="136" t="str">
        <f t="shared" si="6"/>
        <v>REVISAR CÉDULA</v>
      </c>
      <c r="F260" s="185"/>
      <c r="G260" s="185"/>
      <c r="H260" s="186"/>
      <c r="I260" s="98"/>
      <c r="J260" s="97"/>
      <c r="K260" s="93"/>
      <c r="L260" s="287" t="str">
        <f>_xlfn.IFERROR(VLOOKUP(CONCATENATE(I260,J260,K260),'Codigos Provincias'!$G$1:$H$1250,2,0),"CORREGIR")</f>
        <v>CORREGIR</v>
      </c>
      <c r="M260" s="94"/>
      <c r="N260" s="91"/>
      <c r="O260" s="90"/>
      <c r="P260" s="90"/>
      <c r="Q260" s="200"/>
      <c r="R260" s="291"/>
      <c r="S260" s="291"/>
      <c r="T260" s="291"/>
      <c r="U260" s="201"/>
      <c r="V260" s="96"/>
      <c r="W260" s="202"/>
      <c r="X260" s="203"/>
      <c r="Y260" s="96"/>
      <c r="Z260" s="204"/>
      <c r="AA260" s="205"/>
      <c r="AB260" s="204"/>
      <c r="AC260" s="99"/>
      <c r="AD260" s="99"/>
      <c r="AE260" s="204"/>
      <c r="AF260" s="206"/>
    </row>
    <row r="261" spans="1:32" ht="15">
      <c r="A261" s="153">
        <f t="shared" si="7"/>
        <v>255</v>
      </c>
      <c r="B261" s="91"/>
      <c r="C261" s="92"/>
      <c r="D261" s="179"/>
      <c r="E261" s="136" t="str">
        <f t="shared" si="6"/>
        <v>REVISAR CÉDULA</v>
      </c>
      <c r="F261" s="185"/>
      <c r="G261" s="185"/>
      <c r="H261" s="186"/>
      <c r="I261" s="98"/>
      <c r="J261" s="97"/>
      <c r="K261" s="93"/>
      <c r="L261" s="287" t="str">
        <f>_xlfn.IFERROR(VLOOKUP(CONCATENATE(I261,J261,K261),'Codigos Provincias'!$G$1:$H$1250,2,0),"CORREGIR")</f>
        <v>CORREGIR</v>
      </c>
      <c r="M261" s="94"/>
      <c r="N261" s="91"/>
      <c r="O261" s="90"/>
      <c r="P261" s="90"/>
      <c r="Q261" s="200"/>
      <c r="R261" s="291"/>
      <c r="S261" s="291"/>
      <c r="T261" s="291"/>
      <c r="U261" s="201"/>
      <c r="V261" s="96"/>
      <c r="W261" s="202"/>
      <c r="X261" s="203"/>
      <c r="Y261" s="96"/>
      <c r="Z261" s="204"/>
      <c r="AA261" s="205"/>
      <c r="AB261" s="204"/>
      <c r="AC261" s="99"/>
      <c r="AD261" s="99"/>
      <c r="AE261" s="204"/>
      <c r="AF261" s="206"/>
    </row>
    <row r="262" spans="1:32" ht="15">
      <c r="A262" s="153">
        <f t="shared" si="7"/>
        <v>256</v>
      </c>
      <c r="B262" s="91"/>
      <c r="C262" s="92"/>
      <c r="D262" s="179"/>
      <c r="E262" s="136" t="str">
        <f t="shared" si="6"/>
        <v>REVISAR CÉDULA</v>
      </c>
      <c r="F262" s="185"/>
      <c r="G262" s="185"/>
      <c r="H262" s="186"/>
      <c r="I262" s="98"/>
      <c r="J262" s="97"/>
      <c r="K262" s="93"/>
      <c r="L262" s="287" t="str">
        <f>_xlfn.IFERROR(VLOOKUP(CONCATENATE(I262,J262,K262),'Codigos Provincias'!$G$1:$H$1250,2,0),"CORREGIR")</f>
        <v>CORREGIR</v>
      </c>
      <c r="M262" s="94"/>
      <c r="N262" s="91"/>
      <c r="O262" s="90"/>
      <c r="P262" s="90"/>
      <c r="Q262" s="200"/>
      <c r="R262" s="291"/>
      <c r="S262" s="291"/>
      <c r="T262" s="291"/>
      <c r="U262" s="201"/>
      <c r="V262" s="96"/>
      <c r="W262" s="202"/>
      <c r="X262" s="203"/>
      <c r="Y262" s="96"/>
      <c r="Z262" s="204"/>
      <c r="AA262" s="205"/>
      <c r="AB262" s="204"/>
      <c r="AC262" s="99"/>
      <c r="AD262" s="99"/>
      <c r="AE262" s="204"/>
      <c r="AF262" s="206"/>
    </row>
    <row r="263" spans="1:32" ht="15">
      <c r="A263" s="153">
        <f t="shared" si="7"/>
        <v>257</v>
      </c>
      <c r="B263" s="91"/>
      <c r="C263" s="92"/>
      <c r="D263" s="179"/>
      <c r="E263" s="136" t="str">
        <f t="shared" si="6"/>
        <v>REVISAR CÉDULA</v>
      </c>
      <c r="F263" s="185"/>
      <c r="G263" s="185"/>
      <c r="H263" s="186"/>
      <c r="I263" s="98"/>
      <c r="J263" s="97"/>
      <c r="K263" s="93"/>
      <c r="L263" s="287" t="str">
        <f>_xlfn.IFERROR(VLOOKUP(CONCATENATE(I263,J263,K263),'Codigos Provincias'!$G$1:$H$1250,2,0),"CORREGIR")</f>
        <v>CORREGIR</v>
      </c>
      <c r="M263" s="94"/>
      <c r="N263" s="91"/>
      <c r="O263" s="90"/>
      <c r="P263" s="90"/>
      <c r="Q263" s="200"/>
      <c r="R263" s="291"/>
      <c r="S263" s="291"/>
      <c r="T263" s="291"/>
      <c r="U263" s="201"/>
      <c r="V263" s="96"/>
      <c r="W263" s="202"/>
      <c r="X263" s="203"/>
      <c r="Y263" s="96"/>
      <c r="Z263" s="204"/>
      <c r="AA263" s="205"/>
      <c r="AB263" s="204"/>
      <c r="AC263" s="99"/>
      <c r="AD263" s="99"/>
      <c r="AE263" s="204"/>
      <c r="AF263" s="206"/>
    </row>
    <row r="264" spans="1:32" ht="15">
      <c r="A264" s="153">
        <f t="shared" si="7"/>
        <v>258</v>
      </c>
      <c r="B264" s="91"/>
      <c r="C264" s="92"/>
      <c r="D264" s="179"/>
      <c r="E264" s="136" t="str">
        <f aca="true" t="shared" si="8" ref="E264:E327">IF(LEN(D264)=10,"EC",IF(LEN(D264)=8,"REFUGIADO","REVISAR CÉDULA"))</f>
        <v>REVISAR CÉDULA</v>
      </c>
      <c r="F264" s="185"/>
      <c r="G264" s="185"/>
      <c r="H264" s="186"/>
      <c r="I264" s="98"/>
      <c r="J264" s="97"/>
      <c r="K264" s="93"/>
      <c r="L264" s="287" t="str">
        <f>_xlfn.IFERROR(VLOOKUP(CONCATENATE(I264,J264,K264),'Codigos Provincias'!$G$1:$H$1250,2,0),"CORREGIR")</f>
        <v>CORREGIR</v>
      </c>
      <c r="M264" s="94"/>
      <c r="N264" s="91"/>
      <c r="O264" s="90"/>
      <c r="P264" s="90"/>
      <c r="Q264" s="200"/>
      <c r="R264" s="291"/>
      <c r="S264" s="291"/>
      <c r="T264" s="291"/>
      <c r="U264" s="201"/>
      <c r="V264" s="96"/>
      <c r="W264" s="202"/>
      <c r="X264" s="203"/>
      <c r="Y264" s="96"/>
      <c r="Z264" s="204"/>
      <c r="AA264" s="205"/>
      <c r="AB264" s="204"/>
      <c r="AC264" s="99"/>
      <c r="AD264" s="99"/>
      <c r="AE264" s="204"/>
      <c r="AF264" s="206"/>
    </row>
    <row r="265" spans="1:32" ht="15">
      <c r="A265" s="153">
        <f aca="true" t="shared" si="9" ref="A265:A328">A264+1</f>
        <v>259</v>
      </c>
      <c r="B265" s="91"/>
      <c r="C265" s="92"/>
      <c r="D265" s="179"/>
      <c r="E265" s="136" t="str">
        <f t="shared" si="8"/>
        <v>REVISAR CÉDULA</v>
      </c>
      <c r="F265" s="185"/>
      <c r="G265" s="185"/>
      <c r="H265" s="186"/>
      <c r="I265" s="98"/>
      <c r="J265" s="97"/>
      <c r="K265" s="93"/>
      <c r="L265" s="287" t="str">
        <f>_xlfn.IFERROR(VLOOKUP(CONCATENATE(I265,J265,K265),'Codigos Provincias'!$G$1:$H$1250,2,0),"CORREGIR")</f>
        <v>CORREGIR</v>
      </c>
      <c r="M265" s="94"/>
      <c r="N265" s="91"/>
      <c r="O265" s="90"/>
      <c r="P265" s="90"/>
      <c r="Q265" s="200"/>
      <c r="R265" s="291"/>
      <c r="S265" s="291"/>
      <c r="T265" s="291"/>
      <c r="U265" s="201"/>
      <c r="V265" s="96"/>
      <c r="W265" s="202"/>
      <c r="X265" s="203"/>
      <c r="Y265" s="96"/>
      <c r="Z265" s="204"/>
      <c r="AA265" s="205"/>
      <c r="AB265" s="204"/>
      <c r="AC265" s="99"/>
      <c r="AD265" s="99"/>
      <c r="AE265" s="204"/>
      <c r="AF265" s="206"/>
    </row>
    <row r="266" spans="1:32" ht="15">
      <c r="A266" s="153">
        <f t="shared" si="9"/>
        <v>260</v>
      </c>
      <c r="B266" s="91"/>
      <c r="C266" s="92"/>
      <c r="D266" s="179"/>
      <c r="E266" s="136" t="str">
        <f t="shared" si="8"/>
        <v>REVISAR CÉDULA</v>
      </c>
      <c r="F266" s="185"/>
      <c r="G266" s="185"/>
      <c r="H266" s="186"/>
      <c r="I266" s="98"/>
      <c r="J266" s="97"/>
      <c r="K266" s="93"/>
      <c r="L266" s="287" t="str">
        <f>_xlfn.IFERROR(VLOOKUP(CONCATENATE(I266,J266,K266),'Codigos Provincias'!$G$1:$H$1250,2,0),"CORREGIR")</f>
        <v>CORREGIR</v>
      </c>
      <c r="M266" s="94"/>
      <c r="N266" s="91"/>
      <c r="O266" s="90"/>
      <c r="P266" s="90"/>
      <c r="Q266" s="200"/>
      <c r="R266" s="291"/>
      <c r="S266" s="291"/>
      <c r="T266" s="291"/>
      <c r="U266" s="201"/>
      <c r="V266" s="96"/>
      <c r="W266" s="202"/>
      <c r="X266" s="203"/>
      <c r="Y266" s="96"/>
      <c r="Z266" s="204"/>
      <c r="AA266" s="205"/>
      <c r="AB266" s="204"/>
      <c r="AC266" s="99"/>
      <c r="AD266" s="99"/>
      <c r="AE266" s="204"/>
      <c r="AF266" s="206"/>
    </row>
    <row r="267" spans="1:32" ht="15">
      <c r="A267" s="153">
        <f t="shared" si="9"/>
        <v>261</v>
      </c>
      <c r="B267" s="91"/>
      <c r="C267" s="92"/>
      <c r="D267" s="179"/>
      <c r="E267" s="136" t="str">
        <f t="shared" si="8"/>
        <v>REVISAR CÉDULA</v>
      </c>
      <c r="F267" s="185"/>
      <c r="G267" s="185"/>
      <c r="H267" s="186"/>
      <c r="I267" s="98"/>
      <c r="J267" s="97"/>
      <c r="K267" s="93"/>
      <c r="L267" s="287" t="str">
        <f>_xlfn.IFERROR(VLOOKUP(CONCATENATE(I267,J267,K267),'Codigos Provincias'!$G$1:$H$1250,2,0),"CORREGIR")</f>
        <v>CORREGIR</v>
      </c>
      <c r="M267" s="94"/>
      <c r="N267" s="91"/>
      <c r="O267" s="90"/>
      <c r="P267" s="90"/>
      <c r="Q267" s="200"/>
      <c r="R267" s="291"/>
      <c r="S267" s="291"/>
      <c r="T267" s="291"/>
      <c r="U267" s="201"/>
      <c r="V267" s="96"/>
      <c r="W267" s="202"/>
      <c r="X267" s="203"/>
      <c r="Y267" s="96"/>
      <c r="Z267" s="204"/>
      <c r="AA267" s="205"/>
      <c r="AB267" s="204"/>
      <c r="AC267" s="99"/>
      <c r="AD267" s="99"/>
      <c r="AE267" s="204"/>
      <c r="AF267" s="206"/>
    </row>
    <row r="268" spans="1:32" ht="15">
      <c r="A268" s="153">
        <f t="shared" si="9"/>
        <v>262</v>
      </c>
      <c r="B268" s="91"/>
      <c r="C268" s="92"/>
      <c r="D268" s="179"/>
      <c r="E268" s="136" t="str">
        <f t="shared" si="8"/>
        <v>REVISAR CÉDULA</v>
      </c>
      <c r="F268" s="185"/>
      <c r="G268" s="185"/>
      <c r="H268" s="186"/>
      <c r="I268" s="98"/>
      <c r="J268" s="97"/>
      <c r="K268" s="93"/>
      <c r="L268" s="287" t="str">
        <f>_xlfn.IFERROR(VLOOKUP(CONCATENATE(I268,J268,K268),'Codigos Provincias'!$G$1:$H$1250,2,0),"CORREGIR")</f>
        <v>CORREGIR</v>
      </c>
      <c r="M268" s="94"/>
      <c r="N268" s="91"/>
      <c r="O268" s="90"/>
      <c r="P268" s="90"/>
      <c r="Q268" s="200"/>
      <c r="R268" s="291"/>
      <c r="S268" s="291"/>
      <c r="T268" s="291"/>
      <c r="U268" s="201"/>
      <c r="V268" s="96"/>
      <c r="W268" s="202"/>
      <c r="X268" s="203"/>
      <c r="Y268" s="96"/>
      <c r="Z268" s="204"/>
      <c r="AA268" s="205"/>
      <c r="AB268" s="204"/>
      <c r="AC268" s="99"/>
      <c r="AD268" s="99"/>
      <c r="AE268" s="204"/>
      <c r="AF268" s="206"/>
    </row>
    <row r="269" spans="1:32" ht="15">
      <c r="A269" s="153">
        <f t="shared" si="9"/>
        <v>263</v>
      </c>
      <c r="B269" s="91"/>
      <c r="C269" s="92"/>
      <c r="D269" s="179"/>
      <c r="E269" s="136" t="str">
        <f t="shared" si="8"/>
        <v>REVISAR CÉDULA</v>
      </c>
      <c r="F269" s="185"/>
      <c r="G269" s="185"/>
      <c r="H269" s="186"/>
      <c r="I269" s="98"/>
      <c r="J269" s="97"/>
      <c r="K269" s="93"/>
      <c r="L269" s="287" t="str">
        <f>_xlfn.IFERROR(VLOOKUP(CONCATENATE(I269,J269,K269),'Codigos Provincias'!$G$1:$H$1250,2,0),"CORREGIR")</f>
        <v>CORREGIR</v>
      </c>
      <c r="M269" s="94"/>
      <c r="N269" s="91"/>
      <c r="O269" s="90"/>
      <c r="P269" s="90"/>
      <c r="Q269" s="200"/>
      <c r="R269" s="291"/>
      <c r="S269" s="291"/>
      <c r="T269" s="291"/>
      <c r="U269" s="201"/>
      <c r="V269" s="96"/>
      <c r="W269" s="202"/>
      <c r="X269" s="203"/>
      <c r="Y269" s="96"/>
      <c r="Z269" s="204"/>
      <c r="AA269" s="205"/>
      <c r="AB269" s="204"/>
      <c r="AC269" s="99"/>
      <c r="AD269" s="99"/>
      <c r="AE269" s="204"/>
      <c r="AF269" s="206"/>
    </row>
    <row r="270" spans="1:32" ht="15">
      <c r="A270" s="153">
        <f t="shared" si="9"/>
        <v>264</v>
      </c>
      <c r="B270" s="91"/>
      <c r="C270" s="92"/>
      <c r="D270" s="179"/>
      <c r="E270" s="136" t="str">
        <f t="shared" si="8"/>
        <v>REVISAR CÉDULA</v>
      </c>
      <c r="F270" s="185"/>
      <c r="G270" s="185"/>
      <c r="H270" s="186"/>
      <c r="I270" s="98"/>
      <c r="J270" s="97"/>
      <c r="K270" s="93"/>
      <c r="L270" s="287" t="str">
        <f>_xlfn.IFERROR(VLOOKUP(CONCATENATE(I270,J270,K270),'Codigos Provincias'!$G$1:$H$1250,2,0),"CORREGIR")</f>
        <v>CORREGIR</v>
      </c>
      <c r="M270" s="94"/>
      <c r="N270" s="91"/>
      <c r="O270" s="90"/>
      <c r="P270" s="90"/>
      <c r="Q270" s="200"/>
      <c r="R270" s="291"/>
      <c r="S270" s="291"/>
      <c r="T270" s="291"/>
      <c r="U270" s="201"/>
      <c r="V270" s="96"/>
      <c r="W270" s="202"/>
      <c r="X270" s="203"/>
      <c r="Y270" s="96"/>
      <c r="Z270" s="204"/>
      <c r="AA270" s="205"/>
      <c r="AB270" s="204"/>
      <c r="AC270" s="99"/>
      <c r="AD270" s="99"/>
      <c r="AE270" s="204"/>
      <c r="AF270" s="206"/>
    </row>
    <row r="271" spans="1:32" ht="15">
      <c r="A271" s="153">
        <f t="shared" si="9"/>
        <v>265</v>
      </c>
      <c r="B271" s="91"/>
      <c r="C271" s="92"/>
      <c r="D271" s="179"/>
      <c r="E271" s="136" t="str">
        <f t="shared" si="8"/>
        <v>REVISAR CÉDULA</v>
      </c>
      <c r="F271" s="185"/>
      <c r="G271" s="185"/>
      <c r="H271" s="186"/>
      <c r="I271" s="98"/>
      <c r="J271" s="97"/>
      <c r="K271" s="93"/>
      <c r="L271" s="287" t="str">
        <f>_xlfn.IFERROR(VLOOKUP(CONCATENATE(I271,J271,K271),'Codigos Provincias'!$G$1:$H$1250,2,0),"CORREGIR")</f>
        <v>CORREGIR</v>
      </c>
      <c r="M271" s="94"/>
      <c r="N271" s="91"/>
      <c r="O271" s="90"/>
      <c r="P271" s="90"/>
      <c r="Q271" s="200"/>
      <c r="R271" s="291"/>
      <c r="S271" s="291"/>
      <c r="T271" s="291"/>
      <c r="U271" s="201"/>
      <c r="V271" s="96"/>
      <c r="W271" s="202"/>
      <c r="X271" s="203"/>
      <c r="Y271" s="96"/>
      <c r="Z271" s="204"/>
      <c r="AA271" s="205"/>
      <c r="AB271" s="204"/>
      <c r="AC271" s="99"/>
      <c r="AD271" s="99"/>
      <c r="AE271" s="204"/>
      <c r="AF271" s="206"/>
    </row>
    <row r="272" spans="1:32" ht="15">
      <c r="A272" s="153">
        <f t="shared" si="9"/>
        <v>266</v>
      </c>
      <c r="B272" s="91"/>
      <c r="C272" s="92"/>
      <c r="D272" s="179"/>
      <c r="E272" s="136" t="str">
        <f t="shared" si="8"/>
        <v>REVISAR CÉDULA</v>
      </c>
      <c r="F272" s="185"/>
      <c r="G272" s="185"/>
      <c r="H272" s="186"/>
      <c r="I272" s="98"/>
      <c r="J272" s="97"/>
      <c r="K272" s="93"/>
      <c r="L272" s="287" t="str">
        <f>_xlfn.IFERROR(VLOOKUP(CONCATENATE(I272,J272,K272),'Codigos Provincias'!$G$1:$H$1250,2,0),"CORREGIR")</f>
        <v>CORREGIR</v>
      </c>
      <c r="M272" s="94"/>
      <c r="N272" s="91"/>
      <c r="O272" s="90"/>
      <c r="P272" s="90"/>
      <c r="Q272" s="200"/>
      <c r="R272" s="291"/>
      <c r="S272" s="291"/>
      <c r="T272" s="291"/>
      <c r="U272" s="201"/>
      <c r="V272" s="96"/>
      <c r="W272" s="202"/>
      <c r="X272" s="203"/>
      <c r="Y272" s="96"/>
      <c r="Z272" s="204"/>
      <c r="AA272" s="205"/>
      <c r="AB272" s="204"/>
      <c r="AC272" s="99"/>
      <c r="AD272" s="99"/>
      <c r="AE272" s="204"/>
      <c r="AF272" s="206"/>
    </row>
    <row r="273" spans="1:32" ht="15">
      <c r="A273" s="153">
        <f t="shared" si="9"/>
        <v>267</v>
      </c>
      <c r="B273" s="91"/>
      <c r="C273" s="92"/>
      <c r="D273" s="179"/>
      <c r="E273" s="136" t="str">
        <f t="shared" si="8"/>
        <v>REVISAR CÉDULA</v>
      </c>
      <c r="F273" s="185"/>
      <c r="G273" s="185"/>
      <c r="H273" s="186"/>
      <c r="I273" s="98"/>
      <c r="J273" s="97"/>
      <c r="K273" s="93"/>
      <c r="L273" s="287" t="str">
        <f>_xlfn.IFERROR(VLOOKUP(CONCATENATE(I273,J273,K273),'Codigos Provincias'!$G$1:$H$1250,2,0),"CORREGIR")</f>
        <v>CORREGIR</v>
      </c>
      <c r="M273" s="94"/>
      <c r="N273" s="91"/>
      <c r="O273" s="90"/>
      <c r="P273" s="90"/>
      <c r="Q273" s="200"/>
      <c r="R273" s="291"/>
      <c r="S273" s="291"/>
      <c r="T273" s="291"/>
      <c r="U273" s="201"/>
      <c r="V273" s="96"/>
      <c r="W273" s="202"/>
      <c r="X273" s="203"/>
      <c r="Y273" s="96"/>
      <c r="Z273" s="204"/>
      <c r="AA273" s="205"/>
      <c r="AB273" s="204"/>
      <c r="AC273" s="99"/>
      <c r="AD273" s="99"/>
      <c r="AE273" s="204"/>
      <c r="AF273" s="206"/>
    </row>
    <row r="274" spans="1:32" ht="15">
      <c r="A274" s="153">
        <f t="shared" si="9"/>
        <v>268</v>
      </c>
      <c r="B274" s="91"/>
      <c r="C274" s="92"/>
      <c r="D274" s="179"/>
      <c r="E274" s="136" t="str">
        <f t="shared" si="8"/>
        <v>REVISAR CÉDULA</v>
      </c>
      <c r="F274" s="185"/>
      <c r="G274" s="185"/>
      <c r="H274" s="186"/>
      <c r="I274" s="98"/>
      <c r="J274" s="97"/>
      <c r="K274" s="93"/>
      <c r="L274" s="287" t="str">
        <f>_xlfn.IFERROR(VLOOKUP(CONCATENATE(I274,J274,K274),'Codigos Provincias'!$G$1:$H$1250,2,0),"CORREGIR")</f>
        <v>CORREGIR</v>
      </c>
      <c r="M274" s="94"/>
      <c r="N274" s="91"/>
      <c r="O274" s="90"/>
      <c r="P274" s="90"/>
      <c r="Q274" s="200"/>
      <c r="R274" s="291"/>
      <c r="S274" s="291"/>
      <c r="T274" s="291"/>
      <c r="U274" s="201"/>
      <c r="V274" s="96"/>
      <c r="W274" s="202"/>
      <c r="X274" s="203"/>
      <c r="Y274" s="96"/>
      <c r="Z274" s="204"/>
      <c r="AA274" s="205"/>
      <c r="AB274" s="204"/>
      <c r="AC274" s="99"/>
      <c r="AD274" s="99"/>
      <c r="AE274" s="204"/>
      <c r="AF274" s="206"/>
    </row>
    <row r="275" spans="1:32" ht="15">
      <c r="A275" s="153">
        <f t="shared" si="9"/>
        <v>269</v>
      </c>
      <c r="B275" s="91"/>
      <c r="C275" s="92"/>
      <c r="D275" s="179"/>
      <c r="E275" s="136" t="str">
        <f t="shared" si="8"/>
        <v>REVISAR CÉDULA</v>
      </c>
      <c r="F275" s="185"/>
      <c r="G275" s="185"/>
      <c r="H275" s="186"/>
      <c r="I275" s="98"/>
      <c r="J275" s="97"/>
      <c r="K275" s="93"/>
      <c r="L275" s="287" t="str">
        <f>_xlfn.IFERROR(VLOOKUP(CONCATENATE(I275,J275,K275),'Codigos Provincias'!$G$1:$H$1250,2,0),"CORREGIR")</f>
        <v>CORREGIR</v>
      </c>
      <c r="M275" s="94"/>
      <c r="N275" s="91"/>
      <c r="O275" s="90"/>
      <c r="P275" s="90"/>
      <c r="Q275" s="200"/>
      <c r="R275" s="291"/>
      <c r="S275" s="291"/>
      <c r="T275" s="291"/>
      <c r="U275" s="201"/>
      <c r="V275" s="96"/>
      <c r="W275" s="202"/>
      <c r="X275" s="203"/>
      <c r="Y275" s="96"/>
      <c r="Z275" s="204"/>
      <c r="AA275" s="205"/>
      <c r="AB275" s="204"/>
      <c r="AC275" s="99"/>
      <c r="AD275" s="99"/>
      <c r="AE275" s="204"/>
      <c r="AF275" s="206"/>
    </row>
    <row r="276" spans="1:32" ht="15">
      <c r="A276" s="153">
        <f t="shared" si="9"/>
        <v>270</v>
      </c>
      <c r="B276" s="91"/>
      <c r="C276" s="92"/>
      <c r="D276" s="179"/>
      <c r="E276" s="136" t="str">
        <f t="shared" si="8"/>
        <v>REVISAR CÉDULA</v>
      </c>
      <c r="F276" s="185"/>
      <c r="G276" s="185"/>
      <c r="H276" s="186"/>
      <c r="I276" s="98"/>
      <c r="J276" s="97"/>
      <c r="K276" s="93"/>
      <c r="L276" s="287" t="str">
        <f>_xlfn.IFERROR(VLOOKUP(CONCATENATE(I276,J276,K276),'Codigos Provincias'!$G$1:$H$1250,2,0),"CORREGIR")</f>
        <v>CORREGIR</v>
      </c>
      <c r="M276" s="94"/>
      <c r="N276" s="91"/>
      <c r="O276" s="90"/>
      <c r="P276" s="90"/>
      <c r="Q276" s="200"/>
      <c r="R276" s="291"/>
      <c r="S276" s="291"/>
      <c r="T276" s="291"/>
      <c r="U276" s="201"/>
      <c r="V276" s="96"/>
      <c r="W276" s="202"/>
      <c r="X276" s="203"/>
      <c r="Y276" s="96"/>
      <c r="Z276" s="204"/>
      <c r="AA276" s="205"/>
      <c r="AB276" s="204"/>
      <c r="AC276" s="99"/>
      <c r="AD276" s="99"/>
      <c r="AE276" s="204"/>
      <c r="AF276" s="206"/>
    </row>
    <row r="277" spans="1:32" ht="15">
      <c r="A277" s="153">
        <f t="shared" si="9"/>
        <v>271</v>
      </c>
      <c r="B277" s="91"/>
      <c r="C277" s="92"/>
      <c r="D277" s="179"/>
      <c r="E277" s="136" t="str">
        <f t="shared" si="8"/>
        <v>REVISAR CÉDULA</v>
      </c>
      <c r="F277" s="185"/>
      <c r="G277" s="185"/>
      <c r="H277" s="186"/>
      <c r="I277" s="98"/>
      <c r="J277" s="97"/>
      <c r="K277" s="93"/>
      <c r="L277" s="287" t="str">
        <f>_xlfn.IFERROR(VLOOKUP(CONCATENATE(I277,J277,K277),'Codigos Provincias'!$G$1:$H$1250,2,0),"CORREGIR")</f>
        <v>CORREGIR</v>
      </c>
      <c r="M277" s="94"/>
      <c r="N277" s="91"/>
      <c r="O277" s="90"/>
      <c r="P277" s="90"/>
      <c r="Q277" s="200"/>
      <c r="R277" s="291"/>
      <c r="S277" s="291"/>
      <c r="T277" s="291"/>
      <c r="U277" s="201"/>
      <c r="V277" s="96"/>
      <c r="W277" s="202"/>
      <c r="X277" s="203"/>
      <c r="Y277" s="96"/>
      <c r="Z277" s="204"/>
      <c r="AA277" s="205"/>
      <c r="AB277" s="204"/>
      <c r="AC277" s="99"/>
      <c r="AD277" s="99"/>
      <c r="AE277" s="204"/>
      <c r="AF277" s="206"/>
    </row>
    <row r="278" spans="1:32" ht="15">
      <c r="A278" s="153">
        <f t="shared" si="9"/>
        <v>272</v>
      </c>
      <c r="B278" s="91"/>
      <c r="C278" s="92"/>
      <c r="D278" s="179"/>
      <c r="E278" s="136" t="str">
        <f t="shared" si="8"/>
        <v>REVISAR CÉDULA</v>
      </c>
      <c r="F278" s="185"/>
      <c r="G278" s="185"/>
      <c r="H278" s="186"/>
      <c r="I278" s="98"/>
      <c r="J278" s="97"/>
      <c r="K278" s="93"/>
      <c r="L278" s="287" t="str">
        <f>_xlfn.IFERROR(VLOOKUP(CONCATENATE(I278,J278,K278),'Codigos Provincias'!$G$1:$H$1250,2,0),"CORREGIR")</f>
        <v>CORREGIR</v>
      </c>
      <c r="M278" s="94"/>
      <c r="N278" s="91"/>
      <c r="O278" s="90"/>
      <c r="P278" s="90"/>
      <c r="Q278" s="200"/>
      <c r="R278" s="291"/>
      <c r="S278" s="291"/>
      <c r="T278" s="291"/>
      <c r="U278" s="201"/>
      <c r="V278" s="96"/>
      <c r="W278" s="202"/>
      <c r="X278" s="203"/>
      <c r="Y278" s="96"/>
      <c r="Z278" s="204"/>
      <c r="AA278" s="205"/>
      <c r="AB278" s="204"/>
      <c r="AC278" s="99"/>
      <c r="AD278" s="99"/>
      <c r="AE278" s="204"/>
      <c r="AF278" s="206"/>
    </row>
    <row r="279" spans="1:32" ht="15">
      <c r="A279" s="153">
        <f t="shared" si="9"/>
        <v>273</v>
      </c>
      <c r="B279" s="91"/>
      <c r="C279" s="92"/>
      <c r="D279" s="179"/>
      <c r="E279" s="136" t="str">
        <f t="shared" si="8"/>
        <v>REVISAR CÉDULA</v>
      </c>
      <c r="F279" s="185"/>
      <c r="G279" s="185"/>
      <c r="H279" s="186"/>
      <c r="I279" s="98"/>
      <c r="J279" s="97"/>
      <c r="K279" s="93"/>
      <c r="L279" s="287" t="str">
        <f>_xlfn.IFERROR(VLOOKUP(CONCATENATE(I279,J279,K279),'Codigos Provincias'!$G$1:$H$1250,2,0),"CORREGIR")</f>
        <v>CORREGIR</v>
      </c>
      <c r="M279" s="94"/>
      <c r="N279" s="91"/>
      <c r="O279" s="90"/>
      <c r="P279" s="90"/>
      <c r="Q279" s="200"/>
      <c r="R279" s="291"/>
      <c r="S279" s="291"/>
      <c r="T279" s="291"/>
      <c r="U279" s="201"/>
      <c r="V279" s="96"/>
      <c r="W279" s="202"/>
      <c r="X279" s="203"/>
      <c r="Y279" s="96"/>
      <c r="Z279" s="204"/>
      <c r="AA279" s="205"/>
      <c r="AB279" s="204"/>
      <c r="AC279" s="99"/>
      <c r="AD279" s="99"/>
      <c r="AE279" s="204"/>
      <c r="AF279" s="206"/>
    </row>
    <row r="280" spans="1:32" ht="15">
      <c r="A280" s="153">
        <f t="shared" si="9"/>
        <v>274</v>
      </c>
      <c r="B280" s="91"/>
      <c r="C280" s="92"/>
      <c r="D280" s="179"/>
      <c r="E280" s="136" t="str">
        <f t="shared" si="8"/>
        <v>REVISAR CÉDULA</v>
      </c>
      <c r="F280" s="185"/>
      <c r="G280" s="185"/>
      <c r="H280" s="186"/>
      <c r="I280" s="98"/>
      <c r="J280" s="97"/>
      <c r="K280" s="93"/>
      <c r="L280" s="287" t="str">
        <f>_xlfn.IFERROR(VLOOKUP(CONCATENATE(I280,J280,K280),'Codigos Provincias'!$G$1:$H$1250,2,0),"CORREGIR")</f>
        <v>CORREGIR</v>
      </c>
      <c r="M280" s="94"/>
      <c r="N280" s="91"/>
      <c r="O280" s="90"/>
      <c r="P280" s="90"/>
      <c r="Q280" s="200"/>
      <c r="R280" s="291"/>
      <c r="S280" s="291"/>
      <c r="T280" s="291"/>
      <c r="U280" s="201"/>
      <c r="V280" s="96"/>
      <c r="W280" s="202"/>
      <c r="X280" s="203"/>
      <c r="Y280" s="96"/>
      <c r="Z280" s="204"/>
      <c r="AA280" s="205"/>
      <c r="AB280" s="204"/>
      <c r="AC280" s="99"/>
      <c r="AD280" s="99"/>
      <c r="AE280" s="204"/>
      <c r="AF280" s="206"/>
    </row>
    <row r="281" spans="1:32" ht="15">
      <c r="A281" s="153">
        <f t="shared" si="9"/>
        <v>275</v>
      </c>
      <c r="B281" s="91"/>
      <c r="C281" s="92"/>
      <c r="D281" s="179"/>
      <c r="E281" s="136" t="str">
        <f t="shared" si="8"/>
        <v>REVISAR CÉDULA</v>
      </c>
      <c r="F281" s="185"/>
      <c r="G281" s="185"/>
      <c r="H281" s="186"/>
      <c r="I281" s="98"/>
      <c r="J281" s="97"/>
      <c r="K281" s="93"/>
      <c r="L281" s="287" t="str">
        <f>_xlfn.IFERROR(VLOOKUP(CONCATENATE(I281,J281,K281),'Codigos Provincias'!$G$1:$H$1250,2,0),"CORREGIR")</f>
        <v>CORREGIR</v>
      </c>
      <c r="M281" s="94"/>
      <c r="N281" s="91"/>
      <c r="O281" s="90"/>
      <c r="P281" s="90"/>
      <c r="Q281" s="200"/>
      <c r="R281" s="291"/>
      <c r="S281" s="291"/>
      <c r="T281" s="291"/>
      <c r="U281" s="201"/>
      <c r="V281" s="96"/>
      <c r="W281" s="202"/>
      <c r="X281" s="203"/>
      <c r="Y281" s="96"/>
      <c r="Z281" s="204"/>
      <c r="AA281" s="205"/>
      <c r="AB281" s="204"/>
      <c r="AC281" s="99"/>
      <c r="AD281" s="99"/>
      <c r="AE281" s="204"/>
      <c r="AF281" s="206"/>
    </row>
    <row r="282" spans="1:32" ht="15">
      <c r="A282" s="153">
        <f t="shared" si="9"/>
        <v>276</v>
      </c>
      <c r="B282" s="91"/>
      <c r="C282" s="92"/>
      <c r="D282" s="179"/>
      <c r="E282" s="136" t="str">
        <f t="shared" si="8"/>
        <v>REVISAR CÉDULA</v>
      </c>
      <c r="F282" s="185"/>
      <c r="G282" s="185"/>
      <c r="H282" s="186"/>
      <c r="I282" s="98"/>
      <c r="J282" s="97"/>
      <c r="K282" s="93"/>
      <c r="L282" s="287" t="str">
        <f>_xlfn.IFERROR(VLOOKUP(CONCATENATE(I282,J282,K282),'Codigos Provincias'!$G$1:$H$1250,2,0),"CORREGIR")</f>
        <v>CORREGIR</v>
      </c>
      <c r="M282" s="94"/>
      <c r="N282" s="91"/>
      <c r="O282" s="90"/>
      <c r="P282" s="90"/>
      <c r="Q282" s="200"/>
      <c r="R282" s="291"/>
      <c r="S282" s="291"/>
      <c r="T282" s="291"/>
      <c r="U282" s="201"/>
      <c r="V282" s="96"/>
      <c r="W282" s="202"/>
      <c r="X282" s="203"/>
      <c r="Y282" s="96"/>
      <c r="Z282" s="204"/>
      <c r="AA282" s="205"/>
      <c r="AB282" s="204"/>
      <c r="AC282" s="99"/>
      <c r="AD282" s="99"/>
      <c r="AE282" s="204"/>
      <c r="AF282" s="206"/>
    </row>
    <row r="283" spans="1:32" ht="15">
      <c r="A283" s="153">
        <f t="shared" si="9"/>
        <v>277</v>
      </c>
      <c r="B283" s="91"/>
      <c r="C283" s="92"/>
      <c r="D283" s="179"/>
      <c r="E283" s="136" t="str">
        <f t="shared" si="8"/>
        <v>REVISAR CÉDULA</v>
      </c>
      <c r="F283" s="185"/>
      <c r="G283" s="185"/>
      <c r="H283" s="186"/>
      <c r="I283" s="98"/>
      <c r="J283" s="97"/>
      <c r="K283" s="93"/>
      <c r="L283" s="287" t="str">
        <f>_xlfn.IFERROR(VLOOKUP(CONCATENATE(I283,J283,K283),'Codigos Provincias'!$G$1:$H$1250,2,0),"CORREGIR")</f>
        <v>CORREGIR</v>
      </c>
      <c r="M283" s="94"/>
      <c r="N283" s="91"/>
      <c r="O283" s="90"/>
      <c r="P283" s="90"/>
      <c r="Q283" s="200"/>
      <c r="R283" s="291"/>
      <c r="S283" s="291"/>
      <c r="T283" s="291"/>
      <c r="U283" s="201"/>
      <c r="V283" s="96"/>
      <c r="W283" s="202"/>
      <c r="X283" s="203"/>
      <c r="Y283" s="96"/>
      <c r="Z283" s="204"/>
      <c r="AA283" s="205"/>
      <c r="AB283" s="204"/>
      <c r="AC283" s="99"/>
      <c r="AD283" s="99"/>
      <c r="AE283" s="204"/>
      <c r="AF283" s="206"/>
    </row>
    <row r="284" spans="1:32" ht="15">
      <c r="A284" s="153">
        <f t="shared" si="9"/>
        <v>278</v>
      </c>
      <c r="B284" s="91"/>
      <c r="C284" s="92"/>
      <c r="D284" s="179"/>
      <c r="E284" s="136" t="str">
        <f t="shared" si="8"/>
        <v>REVISAR CÉDULA</v>
      </c>
      <c r="F284" s="185"/>
      <c r="G284" s="185"/>
      <c r="H284" s="186"/>
      <c r="I284" s="98"/>
      <c r="J284" s="97"/>
      <c r="K284" s="93"/>
      <c r="L284" s="287" t="str">
        <f>_xlfn.IFERROR(VLOOKUP(CONCATENATE(I284,J284,K284),'Codigos Provincias'!$G$1:$H$1250,2,0),"CORREGIR")</f>
        <v>CORREGIR</v>
      </c>
      <c r="M284" s="94"/>
      <c r="N284" s="91"/>
      <c r="O284" s="90"/>
      <c r="P284" s="90"/>
      <c r="Q284" s="200"/>
      <c r="R284" s="291"/>
      <c r="S284" s="291"/>
      <c r="T284" s="291"/>
      <c r="U284" s="201"/>
      <c r="V284" s="96"/>
      <c r="W284" s="202"/>
      <c r="X284" s="203"/>
      <c r="Y284" s="96"/>
      <c r="Z284" s="204"/>
      <c r="AA284" s="205"/>
      <c r="AB284" s="204"/>
      <c r="AC284" s="99"/>
      <c r="AD284" s="99"/>
      <c r="AE284" s="204"/>
      <c r="AF284" s="206"/>
    </row>
    <row r="285" spans="1:32" ht="15">
      <c r="A285" s="153">
        <f t="shared" si="9"/>
        <v>279</v>
      </c>
      <c r="B285" s="91"/>
      <c r="C285" s="92"/>
      <c r="D285" s="179"/>
      <c r="E285" s="136" t="str">
        <f t="shared" si="8"/>
        <v>REVISAR CÉDULA</v>
      </c>
      <c r="F285" s="185"/>
      <c r="G285" s="185"/>
      <c r="H285" s="186"/>
      <c r="I285" s="98"/>
      <c r="J285" s="97"/>
      <c r="K285" s="93"/>
      <c r="L285" s="287" t="str">
        <f>_xlfn.IFERROR(VLOOKUP(CONCATENATE(I285,J285,K285),'Codigos Provincias'!$G$1:$H$1250,2,0),"CORREGIR")</f>
        <v>CORREGIR</v>
      </c>
      <c r="M285" s="94"/>
      <c r="N285" s="91"/>
      <c r="O285" s="90"/>
      <c r="P285" s="90"/>
      <c r="Q285" s="200"/>
      <c r="R285" s="291"/>
      <c r="S285" s="291"/>
      <c r="T285" s="291"/>
      <c r="U285" s="201"/>
      <c r="V285" s="96"/>
      <c r="W285" s="202"/>
      <c r="X285" s="203"/>
      <c r="Y285" s="96"/>
      <c r="Z285" s="204"/>
      <c r="AA285" s="205"/>
      <c r="AB285" s="204"/>
      <c r="AC285" s="99"/>
      <c r="AD285" s="99"/>
      <c r="AE285" s="204"/>
      <c r="AF285" s="206"/>
    </row>
    <row r="286" spans="1:32" ht="15">
      <c r="A286" s="153">
        <f t="shared" si="9"/>
        <v>280</v>
      </c>
      <c r="B286" s="91"/>
      <c r="C286" s="92"/>
      <c r="D286" s="179"/>
      <c r="E286" s="136" t="str">
        <f t="shared" si="8"/>
        <v>REVISAR CÉDULA</v>
      </c>
      <c r="F286" s="185"/>
      <c r="G286" s="185"/>
      <c r="H286" s="186"/>
      <c r="I286" s="98"/>
      <c r="J286" s="97"/>
      <c r="K286" s="93"/>
      <c r="L286" s="287" t="str">
        <f>_xlfn.IFERROR(VLOOKUP(CONCATENATE(I286,J286,K286),'Codigos Provincias'!$G$1:$H$1250,2,0),"CORREGIR")</f>
        <v>CORREGIR</v>
      </c>
      <c r="M286" s="94"/>
      <c r="N286" s="91"/>
      <c r="O286" s="90"/>
      <c r="P286" s="90"/>
      <c r="Q286" s="200"/>
      <c r="R286" s="291"/>
      <c r="S286" s="291"/>
      <c r="T286" s="291"/>
      <c r="U286" s="201"/>
      <c r="V286" s="96"/>
      <c r="W286" s="202"/>
      <c r="X286" s="203"/>
      <c r="Y286" s="96"/>
      <c r="Z286" s="204"/>
      <c r="AA286" s="205"/>
      <c r="AB286" s="204"/>
      <c r="AC286" s="99"/>
      <c r="AD286" s="99"/>
      <c r="AE286" s="204"/>
      <c r="AF286" s="206"/>
    </row>
    <row r="287" spans="1:32" ht="15">
      <c r="A287" s="153">
        <f t="shared" si="9"/>
        <v>281</v>
      </c>
      <c r="B287" s="91"/>
      <c r="C287" s="92"/>
      <c r="D287" s="179"/>
      <c r="E287" s="136" t="str">
        <f t="shared" si="8"/>
        <v>REVISAR CÉDULA</v>
      </c>
      <c r="F287" s="185"/>
      <c r="G287" s="185"/>
      <c r="H287" s="186"/>
      <c r="I287" s="98"/>
      <c r="J287" s="97"/>
      <c r="K287" s="93"/>
      <c r="L287" s="287" t="str">
        <f>_xlfn.IFERROR(VLOOKUP(CONCATENATE(I287,J287,K287),'Codigos Provincias'!$G$1:$H$1250,2,0),"CORREGIR")</f>
        <v>CORREGIR</v>
      </c>
      <c r="M287" s="94"/>
      <c r="N287" s="91"/>
      <c r="O287" s="90"/>
      <c r="P287" s="90"/>
      <c r="Q287" s="200"/>
      <c r="R287" s="291"/>
      <c r="S287" s="291"/>
      <c r="T287" s="291"/>
      <c r="U287" s="201"/>
      <c r="V287" s="96"/>
      <c r="W287" s="202"/>
      <c r="X287" s="203"/>
      <c r="Y287" s="96"/>
      <c r="Z287" s="204"/>
      <c r="AA287" s="205"/>
      <c r="AB287" s="204"/>
      <c r="AC287" s="99"/>
      <c r="AD287" s="99"/>
      <c r="AE287" s="204"/>
      <c r="AF287" s="206"/>
    </row>
    <row r="288" spans="1:32" ht="15">
      <c r="A288" s="153">
        <f t="shared" si="9"/>
        <v>282</v>
      </c>
      <c r="B288" s="91"/>
      <c r="C288" s="92"/>
      <c r="D288" s="179"/>
      <c r="E288" s="136" t="str">
        <f t="shared" si="8"/>
        <v>REVISAR CÉDULA</v>
      </c>
      <c r="F288" s="185"/>
      <c r="G288" s="185"/>
      <c r="H288" s="186"/>
      <c r="I288" s="98"/>
      <c r="J288" s="97"/>
      <c r="K288" s="93"/>
      <c r="L288" s="287" t="str">
        <f>_xlfn.IFERROR(VLOOKUP(CONCATENATE(I288,J288,K288),'Codigos Provincias'!$G$1:$H$1250,2,0),"CORREGIR")</f>
        <v>CORREGIR</v>
      </c>
      <c r="M288" s="94"/>
      <c r="N288" s="91"/>
      <c r="O288" s="90"/>
      <c r="P288" s="90"/>
      <c r="Q288" s="200"/>
      <c r="R288" s="291"/>
      <c r="S288" s="291"/>
      <c r="T288" s="291"/>
      <c r="U288" s="201"/>
      <c r="V288" s="96"/>
      <c r="W288" s="202"/>
      <c r="X288" s="203"/>
      <c r="Y288" s="96"/>
      <c r="Z288" s="204"/>
      <c r="AA288" s="205"/>
      <c r="AB288" s="204"/>
      <c r="AC288" s="99"/>
      <c r="AD288" s="99"/>
      <c r="AE288" s="204"/>
      <c r="AF288" s="206"/>
    </row>
    <row r="289" spans="1:32" ht="15">
      <c r="A289" s="153">
        <f t="shared" si="9"/>
        <v>283</v>
      </c>
      <c r="B289" s="91"/>
      <c r="C289" s="92"/>
      <c r="D289" s="179"/>
      <c r="E289" s="136" t="str">
        <f t="shared" si="8"/>
        <v>REVISAR CÉDULA</v>
      </c>
      <c r="F289" s="185"/>
      <c r="G289" s="185"/>
      <c r="H289" s="186"/>
      <c r="I289" s="98"/>
      <c r="J289" s="97"/>
      <c r="K289" s="93"/>
      <c r="L289" s="287" t="str">
        <f>_xlfn.IFERROR(VLOOKUP(CONCATENATE(I289,J289,K289),'Codigos Provincias'!$G$1:$H$1250,2,0),"CORREGIR")</f>
        <v>CORREGIR</v>
      </c>
      <c r="M289" s="94"/>
      <c r="N289" s="91"/>
      <c r="O289" s="90"/>
      <c r="P289" s="90"/>
      <c r="Q289" s="200"/>
      <c r="R289" s="291"/>
      <c r="S289" s="291"/>
      <c r="T289" s="291"/>
      <c r="U289" s="201"/>
      <c r="V289" s="96"/>
      <c r="W289" s="202"/>
      <c r="X289" s="203"/>
      <c r="Y289" s="96"/>
      <c r="Z289" s="204"/>
      <c r="AA289" s="205"/>
      <c r="AB289" s="204"/>
      <c r="AC289" s="99"/>
      <c r="AD289" s="99"/>
      <c r="AE289" s="204"/>
      <c r="AF289" s="206"/>
    </row>
    <row r="290" spans="1:32" ht="15">
      <c r="A290" s="153">
        <f t="shared" si="9"/>
        <v>284</v>
      </c>
      <c r="B290" s="91"/>
      <c r="C290" s="92"/>
      <c r="D290" s="179"/>
      <c r="E290" s="136" t="str">
        <f t="shared" si="8"/>
        <v>REVISAR CÉDULA</v>
      </c>
      <c r="F290" s="185"/>
      <c r="G290" s="185"/>
      <c r="H290" s="186"/>
      <c r="I290" s="98"/>
      <c r="J290" s="97"/>
      <c r="K290" s="93"/>
      <c r="L290" s="287" t="str">
        <f>_xlfn.IFERROR(VLOOKUP(CONCATENATE(I290,J290,K290),'Codigos Provincias'!$G$1:$H$1250,2,0),"CORREGIR")</f>
        <v>CORREGIR</v>
      </c>
      <c r="M290" s="94"/>
      <c r="N290" s="91"/>
      <c r="O290" s="90"/>
      <c r="P290" s="90"/>
      <c r="Q290" s="200"/>
      <c r="R290" s="291"/>
      <c r="S290" s="291"/>
      <c r="T290" s="291"/>
      <c r="U290" s="201"/>
      <c r="V290" s="96"/>
      <c r="W290" s="202"/>
      <c r="X290" s="203"/>
      <c r="Y290" s="96"/>
      <c r="Z290" s="204"/>
      <c r="AA290" s="205"/>
      <c r="AB290" s="204"/>
      <c r="AC290" s="99"/>
      <c r="AD290" s="99"/>
      <c r="AE290" s="204"/>
      <c r="AF290" s="206"/>
    </row>
    <row r="291" spans="1:32" ht="15">
      <c r="A291" s="153">
        <f t="shared" si="9"/>
        <v>285</v>
      </c>
      <c r="B291" s="91"/>
      <c r="C291" s="92"/>
      <c r="D291" s="179"/>
      <c r="E291" s="136" t="str">
        <f t="shared" si="8"/>
        <v>REVISAR CÉDULA</v>
      </c>
      <c r="F291" s="185"/>
      <c r="G291" s="185"/>
      <c r="H291" s="186"/>
      <c r="I291" s="98"/>
      <c r="J291" s="97"/>
      <c r="K291" s="93"/>
      <c r="L291" s="287" t="str">
        <f>_xlfn.IFERROR(VLOOKUP(CONCATENATE(I291,J291,K291),'Codigos Provincias'!$G$1:$H$1250,2,0),"CORREGIR")</f>
        <v>CORREGIR</v>
      </c>
      <c r="M291" s="94"/>
      <c r="N291" s="91"/>
      <c r="O291" s="90"/>
      <c r="P291" s="90"/>
      <c r="Q291" s="200"/>
      <c r="R291" s="291"/>
      <c r="S291" s="291"/>
      <c r="T291" s="291"/>
      <c r="U291" s="201"/>
      <c r="V291" s="96"/>
      <c r="W291" s="202"/>
      <c r="X291" s="203"/>
      <c r="Y291" s="96"/>
      <c r="Z291" s="204"/>
      <c r="AA291" s="205"/>
      <c r="AB291" s="204"/>
      <c r="AC291" s="99"/>
      <c r="AD291" s="99"/>
      <c r="AE291" s="204"/>
      <c r="AF291" s="206"/>
    </row>
    <row r="292" spans="1:32" ht="15">
      <c r="A292" s="153">
        <f t="shared" si="9"/>
        <v>286</v>
      </c>
      <c r="B292" s="91"/>
      <c r="C292" s="92"/>
      <c r="D292" s="179"/>
      <c r="E292" s="136" t="str">
        <f t="shared" si="8"/>
        <v>REVISAR CÉDULA</v>
      </c>
      <c r="F292" s="185"/>
      <c r="G292" s="185"/>
      <c r="H292" s="186"/>
      <c r="I292" s="98"/>
      <c r="J292" s="97"/>
      <c r="K292" s="93"/>
      <c r="L292" s="287" t="str">
        <f>_xlfn.IFERROR(VLOOKUP(CONCATENATE(I292,J292,K292),'Codigos Provincias'!$G$1:$H$1250,2,0),"CORREGIR")</f>
        <v>CORREGIR</v>
      </c>
      <c r="M292" s="94"/>
      <c r="N292" s="91"/>
      <c r="O292" s="90"/>
      <c r="P292" s="90"/>
      <c r="Q292" s="200"/>
      <c r="R292" s="291"/>
      <c r="S292" s="291"/>
      <c r="T292" s="291"/>
      <c r="U292" s="201"/>
      <c r="V292" s="96"/>
      <c r="W292" s="202"/>
      <c r="X292" s="203"/>
      <c r="Y292" s="96"/>
      <c r="Z292" s="204"/>
      <c r="AA292" s="205"/>
      <c r="AB292" s="204"/>
      <c r="AC292" s="99"/>
      <c r="AD292" s="99"/>
      <c r="AE292" s="204"/>
      <c r="AF292" s="206"/>
    </row>
    <row r="293" spans="1:32" ht="15">
      <c r="A293" s="153">
        <f t="shared" si="9"/>
        <v>287</v>
      </c>
      <c r="B293" s="91"/>
      <c r="C293" s="92"/>
      <c r="D293" s="179"/>
      <c r="E293" s="136" t="str">
        <f t="shared" si="8"/>
        <v>REVISAR CÉDULA</v>
      </c>
      <c r="F293" s="185"/>
      <c r="G293" s="185"/>
      <c r="H293" s="186"/>
      <c r="I293" s="98"/>
      <c r="J293" s="97"/>
      <c r="K293" s="93"/>
      <c r="L293" s="287" t="str">
        <f>_xlfn.IFERROR(VLOOKUP(CONCATENATE(I293,J293,K293),'Codigos Provincias'!$G$1:$H$1250,2,0),"CORREGIR")</f>
        <v>CORREGIR</v>
      </c>
      <c r="M293" s="94"/>
      <c r="N293" s="91"/>
      <c r="O293" s="90"/>
      <c r="P293" s="90"/>
      <c r="Q293" s="200"/>
      <c r="R293" s="291"/>
      <c r="S293" s="291"/>
      <c r="T293" s="291"/>
      <c r="U293" s="201"/>
      <c r="V293" s="96"/>
      <c r="W293" s="202"/>
      <c r="X293" s="203"/>
      <c r="Y293" s="96"/>
      <c r="Z293" s="204"/>
      <c r="AA293" s="205"/>
      <c r="AB293" s="204"/>
      <c r="AC293" s="99"/>
      <c r="AD293" s="99"/>
      <c r="AE293" s="204"/>
      <c r="AF293" s="206"/>
    </row>
    <row r="294" spans="1:32" ht="15">
      <c r="A294" s="153">
        <f t="shared" si="9"/>
        <v>288</v>
      </c>
      <c r="B294" s="91"/>
      <c r="C294" s="92"/>
      <c r="D294" s="179"/>
      <c r="E294" s="136" t="str">
        <f t="shared" si="8"/>
        <v>REVISAR CÉDULA</v>
      </c>
      <c r="F294" s="185"/>
      <c r="G294" s="185"/>
      <c r="H294" s="186"/>
      <c r="I294" s="98"/>
      <c r="J294" s="97"/>
      <c r="K294" s="93"/>
      <c r="L294" s="287" t="str">
        <f>_xlfn.IFERROR(VLOOKUP(CONCATENATE(I294,J294,K294),'Codigos Provincias'!$G$1:$H$1250,2,0),"CORREGIR")</f>
        <v>CORREGIR</v>
      </c>
      <c r="M294" s="94"/>
      <c r="N294" s="91"/>
      <c r="O294" s="90"/>
      <c r="P294" s="90"/>
      <c r="Q294" s="200"/>
      <c r="R294" s="291"/>
      <c r="S294" s="291"/>
      <c r="T294" s="291"/>
      <c r="U294" s="201"/>
      <c r="V294" s="96"/>
      <c r="W294" s="202"/>
      <c r="X294" s="203"/>
      <c r="Y294" s="96"/>
      <c r="Z294" s="204"/>
      <c r="AA294" s="205"/>
      <c r="AB294" s="204"/>
      <c r="AC294" s="99"/>
      <c r="AD294" s="99"/>
      <c r="AE294" s="204"/>
      <c r="AF294" s="206"/>
    </row>
    <row r="295" spans="1:32" ht="15">
      <c r="A295" s="153">
        <f t="shared" si="9"/>
        <v>289</v>
      </c>
      <c r="B295" s="91"/>
      <c r="C295" s="92"/>
      <c r="D295" s="179"/>
      <c r="E295" s="136" t="str">
        <f t="shared" si="8"/>
        <v>REVISAR CÉDULA</v>
      </c>
      <c r="F295" s="185"/>
      <c r="G295" s="185"/>
      <c r="H295" s="186"/>
      <c r="I295" s="98"/>
      <c r="J295" s="97"/>
      <c r="K295" s="93"/>
      <c r="L295" s="287" t="str">
        <f>_xlfn.IFERROR(VLOOKUP(CONCATENATE(I295,J295,K295),'Codigos Provincias'!$G$1:$H$1250,2,0),"CORREGIR")</f>
        <v>CORREGIR</v>
      </c>
      <c r="M295" s="94"/>
      <c r="N295" s="91"/>
      <c r="O295" s="90"/>
      <c r="P295" s="90"/>
      <c r="Q295" s="200"/>
      <c r="R295" s="291"/>
      <c r="S295" s="291"/>
      <c r="T295" s="291"/>
      <c r="U295" s="201"/>
      <c r="V295" s="96"/>
      <c r="W295" s="202"/>
      <c r="X295" s="203"/>
      <c r="Y295" s="96"/>
      <c r="Z295" s="204"/>
      <c r="AA295" s="205"/>
      <c r="AB295" s="204"/>
      <c r="AC295" s="99"/>
      <c r="AD295" s="99"/>
      <c r="AE295" s="204"/>
      <c r="AF295" s="206"/>
    </row>
    <row r="296" spans="1:32" ht="15">
      <c r="A296" s="153">
        <f t="shared" si="9"/>
        <v>290</v>
      </c>
      <c r="B296" s="91"/>
      <c r="C296" s="92"/>
      <c r="D296" s="179"/>
      <c r="E296" s="136" t="str">
        <f t="shared" si="8"/>
        <v>REVISAR CÉDULA</v>
      </c>
      <c r="F296" s="185"/>
      <c r="G296" s="185"/>
      <c r="H296" s="186"/>
      <c r="I296" s="98"/>
      <c r="J296" s="97"/>
      <c r="K296" s="93"/>
      <c r="L296" s="287" t="str">
        <f>_xlfn.IFERROR(VLOOKUP(CONCATENATE(I296,J296,K296),'Codigos Provincias'!$G$1:$H$1250,2,0),"CORREGIR")</f>
        <v>CORREGIR</v>
      </c>
      <c r="M296" s="94"/>
      <c r="N296" s="91"/>
      <c r="O296" s="90"/>
      <c r="P296" s="90"/>
      <c r="Q296" s="200"/>
      <c r="R296" s="291"/>
      <c r="S296" s="291"/>
      <c r="T296" s="291"/>
      <c r="U296" s="201"/>
      <c r="V296" s="96"/>
      <c r="W296" s="202"/>
      <c r="X296" s="203"/>
      <c r="Y296" s="96"/>
      <c r="Z296" s="204"/>
      <c r="AA296" s="205"/>
      <c r="AB296" s="204"/>
      <c r="AC296" s="99"/>
      <c r="AD296" s="99"/>
      <c r="AE296" s="204"/>
      <c r="AF296" s="206"/>
    </row>
    <row r="297" spans="1:32" ht="15">
      <c r="A297" s="153">
        <f t="shared" si="9"/>
        <v>291</v>
      </c>
      <c r="B297" s="91"/>
      <c r="C297" s="92"/>
      <c r="D297" s="179"/>
      <c r="E297" s="136" t="str">
        <f t="shared" si="8"/>
        <v>REVISAR CÉDULA</v>
      </c>
      <c r="F297" s="185"/>
      <c r="G297" s="185"/>
      <c r="H297" s="186"/>
      <c r="I297" s="98"/>
      <c r="J297" s="97"/>
      <c r="K297" s="93"/>
      <c r="L297" s="287" t="str">
        <f>_xlfn.IFERROR(VLOOKUP(CONCATENATE(I297,J297,K297),'Codigos Provincias'!$G$1:$H$1250,2,0),"CORREGIR")</f>
        <v>CORREGIR</v>
      </c>
      <c r="M297" s="94"/>
      <c r="N297" s="91"/>
      <c r="O297" s="90"/>
      <c r="P297" s="90"/>
      <c r="Q297" s="200"/>
      <c r="R297" s="291"/>
      <c r="S297" s="291"/>
      <c r="T297" s="291"/>
      <c r="U297" s="201"/>
      <c r="V297" s="96"/>
      <c r="W297" s="202"/>
      <c r="X297" s="203"/>
      <c r="Y297" s="96"/>
      <c r="Z297" s="204"/>
      <c r="AA297" s="205"/>
      <c r="AB297" s="204"/>
      <c r="AC297" s="99"/>
      <c r="AD297" s="99"/>
      <c r="AE297" s="204"/>
      <c r="AF297" s="206"/>
    </row>
    <row r="298" spans="1:32" ht="15">
      <c r="A298" s="153">
        <f t="shared" si="9"/>
        <v>292</v>
      </c>
      <c r="B298" s="91"/>
      <c r="C298" s="92"/>
      <c r="D298" s="179"/>
      <c r="E298" s="136" t="str">
        <f t="shared" si="8"/>
        <v>REVISAR CÉDULA</v>
      </c>
      <c r="F298" s="185"/>
      <c r="G298" s="185"/>
      <c r="H298" s="186"/>
      <c r="I298" s="98"/>
      <c r="J298" s="97"/>
      <c r="K298" s="93"/>
      <c r="L298" s="287" t="str">
        <f>_xlfn.IFERROR(VLOOKUP(CONCATENATE(I298,J298,K298),'Codigos Provincias'!$G$1:$H$1250,2,0),"CORREGIR")</f>
        <v>CORREGIR</v>
      </c>
      <c r="M298" s="94"/>
      <c r="N298" s="91"/>
      <c r="O298" s="90"/>
      <c r="P298" s="90"/>
      <c r="Q298" s="200"/>
      <c r="R298" s="291"/>
      <c r="S298" s="291"/>
      <c r="T298" s="291"/>
      <c r="U298" s="201"/>
      <c r="V298" s="96"/>
      <c r="W298" s="202"/>
      <c r="X298" s="203"/>
      <c r="Y298" s="96"/>
      <c r="Z298" s="204"/>
      <c r="AA298" s="205"/>
      <c r="AB298" s="204"/>
      <c r="AC298" s="99"/>
      <c r="AD298" s="99"/>
      <c r="AE298" s="204"/>
      <c r="AF298" s="206"/>
    </row>
    <row r="299" spans="1:32" ht="15">
      <c r="A299" s="153">
        <f t="shared" si="9"/>
        <v>293</v>
      </c>
      <c r="B299" s="91"/>
      <c r="C299" s="92"/>
      <c r="D299" s="179"/>
      <c r="E299" s="136" t="str">
        <f t="shared" si="8"/>
        <v>REVISAR CÉDULA</v>
      </c>
      <c r="F299" s="185"/>
      <c r="G299" s="185"/>
      <c r="H299" s="186"/>
      <c r="I299" s="98"/>
      <c r="J299" s="97"/>
      <c r="K299" s="93"/>
      <c r="L299" s="287" t="str">
        <f>_xlfn.IFERROR(VLOOKUP(CONCATENATE(I299,J299,K299),'Codigos Provincias'!$G$1:$H$1250,2,0),"CORREGIR")</f>
        <v>CORREGIR</v>
      </c>
      <c r="M299" s="94"/>
      <c r="N299" s="91"/>
      <c r="O299" s="90"/>
      <c r="P299" s="90"/>
      <c r="Q299" s="200"/>
      <c r="R299" s="291"/>
      <c r="S299" s="291"/>
      <c r="T299" s="291"/>
      <c r="U299" s="201"/>
      <c r="V299" s="96"/>
      <c r="W299" s="202"/>
      <c r="X299" s="203"/>
      <c r="Y299" s="96"/>
      <c r="Z299" s="204"/>
      <c r="AA299" s="205"/>
      <c r="AB299" s="204"/>
      <c r="AC299" s="99"/>
      <c r="AD299" s="99"/>
      <c r="AE299" s="204"/>
      <c r="AF299" s="206"/>
    </row>
    <row r="300" spans="1:32" ht="15">
      <c r="A300" s="153">
        <f t="shared" si="9"/>
        <v>294</v>
      </c>
      <c r="B300" s="91"/>
      <c r="C300" s="92"/>
      <c r="D300" s="179"/>
      <c r="E300" s="136" t="str">
        <f t="shared" si="8"/>
        <v>REVISAR CÉDULA</v>
      </c>
      <c r="F300" s="185"/>
      <c r="G300" s="185"/>
      <c r="H300" s="186"/>
      <c r="I300" s="98"/>
      <c r="J300" s="97"/>
      <c r="K300" s="93"/>
      <c r="L300" s="287" t="str">
        <f>_xlfn.IFERROR(VLOOKUP(CONCATENATE(I300,J300,K300),'Codigos Provincias'!$G$1:$H$1250,2,0),"CORREGIR")</f>
        <v>CORREGIR</v>
      </c>
      <c r="M300" s="94"/>
      <c r="N300" s="91"/>
      <c r="O300" s="90"/>
      <c r="P300" s="90"/>
      <c r="Q300" s="200"/>
      <c r="R300" s="291"/>
      <c r="S300" s="291"/>
      <c r="T300" s="291"/>
      <c r="U300" s="201"/>
      <c r="V300" s="96"/>
      <c r="W300" s="202"/>
      <c r="X300" s="203"/>
      <c r="Y300" s="96"/>
      <c r="Z300" s="204"/>
      <c r="AA300" s="205"/>
      <c r="AB300" s="204"/>
      <c r="AC300" s="99"/>
      <c r="AD300" s="99"/>
      <c r="AE300" s="204"/>
      <c r="AF300" s="206"/>
    </row>
    <row r="301" spans="1:32" ht="15">
      <c r="A301" s="153">
        <f t="shared" si="9"/>
        <v>295</v>
      </c>
      <c r="B301" s="91"/>
      <c r="C301" s="92"/>
      <c r="D301" s="179"/>
      <c r="E301" s="136" t="str">
        <f t="shared" si="8"/>
        <v>REVISAR CÉDULA</v>
      </c>
      <c r="F301" s="185"/>
      <c r="G301" s="185"/>
      <c r="H301" s="186"/>
      <c r="I301" s="98"/>
      <c r="J301" s="97"/>
      <c r="K301" s="93"/>
      <c r="L301" s="287" t="str">
        <f>_xlfn.IFERROR(VLOOKUP(CONCATENATE(I301,J301,K301),'Codigos Provincias'!$G$1:$H$1250,2,0),"CORREGIR")</f>
        <v>CORREGIR</v>
      </c>
      <c r="M301" s="94"/>
      <c r="N301" s="91"/>
      <c r="O301" s="90"/>
      <c r="P301" s="90"/>
      <c r="Q301" s="200"/>
      <c r="R301" s="291"/>
      <c r="S301" s="291"/>
      <c r="T301" s="291"/>
      <c r="U301" s="201"/>
      <c r="V301" s="96"/>
      <c r="W301" s="202"/>
      <c r="X301" s="203"/>
      <c r="Y301" s="96"/>
      <c r="Z301" s="204"/>
      <c r="AA301" s="205"/>
      <c r="AB301" s="204"/>
      <c r="AC301" s="99"/>
      <c r="AD301" s="99"/>
      <c r="AE301" s="204"/>
      <c r="AF301" s="206"/>
    </row>
    <row r="302" spans="1:32" ht="15">
      <c r="A302" s="153">
        <f t="shared" si="9"/>
        <v>296</v>
      </c>
      <c r="B302" s="91"/>
      <c r="C302" s="92"/>
      <c r="D302" s="179"/>
      <c r="E302" s="136" t="str">
        <f t="shared" si="8"/>
        <v>REVISAR CÉDULA</v>
      </c>
      <c r="F302" s="185"/>
      <c r="G302" s="185"/>
      <c r="H302" s="186"/>
      <c r="I302" s="98"/>
      <c r="J302" s="97"/>
      <c r="K302" s="93"/>
      <c r="L302" s="287" t="str">
        <f>_xlfn.IFERROR(VLOOKUP(CONCATENATE(I302,J302,K302),'Codigos Provincias'!$G$1:$H$1250,2,0),"CORREGIR")</f>
        <v>CORREGIR</v>
      </c>
      <c r="M302" s="94"/>
      <c r="N302" s="91"/>
      <c r="O302" s="90"/>
      <c r="P302" s="90"/>
      <c r="Q302" s="200"/>
      <c r="R302" s="291"/>
      <c r="S302" s="291"/>
      <c r="T302" s="291"/>
      <c r="U302" s="201"/>
      <c r="V302" s="96"/>
      <c r="W302" s="202"/>
      <c r="X302" s="203"/>
      <c r="Y302" s="96"/>
      <c r="Z302" s="204"/>
      <c r="AA302" s="205"/>
      <c r="AB302" s="204"/>
      <c r="AC302" s="99"/>
      <c r="AD302" s="99"/>
      <c r="AE302" s="204"/>
      <c r="AF302" s="206"/>
    </row>
    <row r="303" spans="1:32" ht="15">
      <c r="A303" s="153">
        <f t="shared" si="9"/>
        <v>297</v>
      </c>
      <c r="B303" s="91"/>
      <c r="C303" s="92"/>
      <c r="D303" s="179"/>
      <c r="E303" s="136" t="str">
        <f t="shared" si="8"/>
        <v>REVISAR CÉDULA</v>
      </c>
      <c r="F303" s="185"/>
      <c r="G303" s="185"/>
      <c r="H303" s="186"/>
      <c r="I303" s="98"/>
      <c r="J303" s="97"/>
      <c r="K303" s="93"/>
      <c r="L303" s="287" t="str">
        <f>_xlfn.IFERROR(VLOOKUP(CONCATENATE(I303,J303,K303),'Codigos Provincias'!$G$1:$H$1250,2,0),"CORREGIR")</f>
        <v>CORREGIR</v>
      </c>
      <c r="M303" s="94"/>
      <c r="N303" s="91"/>
      <c r="O303" s="90"/>
      <c r="P303" s="90"/>
      <c r="Q303" s="200"/>
      <c r="R303" s="291"/>
      <c r="S303" s="291"/>
      <c r="T303" s="291"/>
      <c r="U303" s="201"/>
      <c r="V303" s="96"/>
      <c r="W303" s="202"/>
      <c r="X303" s="203"/>
      <c r="Y303" s="96"/>
      <c r="Z303" s="204"/>
      <c r="AA303" s="205"/>
      <c r="AB303" s="204"/>
      <c r="AC303" s="99"/>
      <c r="AD303" s="99"/>
      <c r="AE303" s="204"/>
      <c r="AF303" s="206"/>
    </row>
    <row r="304" spans="1:32" ht="15">
      <c r="A304" s="153">
        <f t="shared" si="9"/>
        <v>298</v>
      </c>
      <c r="B304" s="91"/>
      <c r="C304" s="92"/>
      <c r="D304" s="179"/>
      <c r="E304" s="136" t="str">
        <f t="shared" si="8"/>
        <v>REVISAR CÉDULA</v>
      </c>
      <c r="F304" s="185"/>
      <c r="G304" s="185"/>
      <c r="H304" s="186"/>
      <c r="I304" s="98"/>
      <c r="J304" s="97"/>
      <c r="K304" s="93"/>
      <c r="L304" s="287" t="str">
        <f>_xlfn.IFERROR(VLOOKUP(CONCATENATE(I304,J304,K304),'Codigos Provincias'!$G$1:$H$1250,2,0),"CORREGIR")</f>
        <v>CORREGIR</v>
      </c>
      <c r="M304" s="94"/>
      <c r="N304" s="91"/>
      <c r="O304" s="90"/>
      <c r="P304" s="90"/>
      <c r="Q304" s="200"/>
      <c r="R304" s="291"/>
      <c r="S304" s="291"/>
      <c r="T304" s="291"/>
      <c r="U304" s="201"/>
      <c r="V304" s="96"/>
      <c r="W304" s="202"/>
      <c r="X304" s="203"/>
      <c r="Y304" s="96"/>
      <c r="Z304" s="204"/>
      <c r="AA304" s="205"/>
      <c r="AB304" s="204"/>
      <c r="AC304" s="99"/>
      <c r="AD304" s="99"/>
      <c r="AE304" s="204"/>
      <c r="AF304" s="206"/>
    </row>
    <row r="305" spans="1:32" ht="15">
      <c r="A305" s="153">
        <f t="shared" si="9"/>
        <v>299</v>
      </c>
      <c r="B305" s="91"/>
      <c r="C305" s="92"/>
      <c r="D305" s="179"/>
      <c r="E305" s="136" t="str">
        <f t="shared" si="8"/>
        <v>REVISAR CÉDULA</v>
      </c>
      <c r="F305" s="185"/>
      <c r="G305" s="185"/>
      <c r="H305" s="186"/>
      <c r="I305" s="98"/>
      <c r="J305" s="97"/>
      <c r="K305" s="93"/>
      <c r="L305" s="287" t="str">
        <f>_xlfn.IFERROR(VLOOKUP(CONCATENATE(I305,J305,K305),'Codigos Provincias'!$G$1:$H$1250,2,0),"CORREGIR")</f>
        <v>CORREGIR</v>
      </c>
      <c r="M305" s="94"/>
      <c r="N305" s="91"/>
      <c r="O305" s="90"/>
      <c r="P305" s="90"/>
      <c r="Q305" s="200"/>
      <c r="R305" s="291"/>
      <c r="S305" s="291"/>
      <c r="T305" s="291"/>
      <c r="U305" s="201"/>
      <c r="V305" s="96"/>
      <c r="W305" s="202"/>
      <c r="X305" s="203"/>
      <c r="Y305" s="96"/>
      <c r="Z305" s="204"/>
      <c r="AA305" s="205"/>
      <c r="AB305" s="204"/>
      <c r="AC305" s="99"/>
      <c r="AD305" s="99"/>
      <c r="AE305" s="204"/>
      <c r="AF305" s="206"/>
    </row>
    <row r="306" spans="1:32" ht="15">
      <c r="A306" s="153">
        <f t="shared" si="9"/>
        <v>300</v>
      </c>
      <c r="B306" s="91"/>
      <c r="C306" s="92"/>
      <c r="D306" s="179"/>
      <c r="E306" s="136" t="str">
        <f t="shared" si="8"/>
        <v>REVISAR CÉDULA</v>
      </c>
      <c r="F306" s="185"/>
      <c r="G306" s="185"/>
      <c r="H306" s="186"/>
      <c r="I306" s="98"/>
      <c r="J306" s="97"/>
      <c r="K306" s="93"/>
      <c r="L306" s="287" t="str">
        <f>_xlfn.IFERROR(VLOOKUP(CONCATENATE(I306,J306,K306),'Codigos Provincias'!$G$1:$H$1250,2,0),"CORREGIR")</f>
        <v>CORREGIR</v>
      </c>
      <c r="M306" s="94"/>
      <c r="N306" s="91"/>
      <c r="O306" s="90"/>
      <c r="P306" s="90"/>
      <c r="Q306" s="200"/>
      <c r="R306" s="291"/>
      <c r="S306" s="291"/>
      <c r="T306" s="291"/>
      <c r="U306" s="201"/>
      <c r="V306" s="96"/>
      <c r="W306" s="202"/>
      <c r="X306" s="203"/>
      <c r="Y306" s="96"/>
      <c r="Z306" s="204"/>
      <c r="AA306" s="205"/>
      <c r="AB306" s="204"/>
      <c r="AC306" s="99"/>
      <c r="AD306" s="99"/>
      <c r="AE306" s="204"/>
      <c r="AF306" s="206"/>
    </row>
    <row r="307" spans="1:32" ht="15">
      <c r="A307" s="153">
        <f t="shared" si="9"/>
        <v>301</v>
      </c>
      <c r="B307" s="91"/>
      <c r="C307" s="92"/>
      <c r="D307" s="179"/>
      <c r="E307" s="136" t="str">
        <f t="shared" si="8"/>
        <v>REVISAR CÉDULA</v>
      </c>
      <c r="F307" s="185"/>
      <c r="G307" s="185"/>
      <c r="H307" s="186"/>
      <c r="I307" s="98"/>
      <c r="J307" s="97"/>
      <c r="K307" s="93"/>
      <c r="L307" s="287" t="str">
        <f>_xlfn.IFERROR(VLOOKUP(CONCATENATE(I307,J307,K307),'Codigos Provincias'!$G$1:$H$1250,2,0),"CORREGIR")</f>
        <v>CORREGIR</v>
      </c>
      <c r="M307" s="94"/>
      <c r="N307" s="91"/>
      <c r="O307" s="90"/>
      <c r="P307" s="90"/>
      <c r="Q307" s="200"/>
      <c r="R307" s="291"/>
      <c r="S307" s="291"/>
      <c r="T307" s="291"/>
      <c r="U307" s="201"/>
      <c r="V307" s="96"/>
      <c r="W307" s="202"/>
      <c r="X307" s="203"/>
      <c r="Y307" s="96"/>
      <c r="Z307" s="204"/>
      <c r="AA307" s="205"/>
      <c r="AB307" s="204"/>
      <c r="AC307" s="99"/>
      <c r="AD307" s="99"/>
      <c r="AE307" s="204"/>
      <c r="AF307" s="206"/>
    </row>
    <row r="308" spans="1:32" ht="15">
      <c r="A308" s="153">
        <f t="shared" si="9"/>
        <v>302</v>
      </c>
      <c r="B308" s="91"/>
      <c r="C308" s="92"/>
      <c r="D308" s="179"/>
      <c r="E308" s="136" t="str">
        <f t="shared" si="8"/>
        <v>REVISAR CÉDULA</v>
      </c>
      <c r="F308" s="185"/>
      <c r="G308" s="185"/>
      <c r="H308" s="186"/>
      <c r="I308" s="98"/>
      <c r="J308" s="97"/>
      <c r="K308" s="93"/>
      <c r="L308" s="287" t="str">
        <f>_xlfn.IFERROR(VLOOKUP(CONCATENATE(I308,J308,K308),'Codigos Provincias'!$G$1:$H$1250,2,0),"CORREGIR")</f>
        <v>CORREGIR</v>
      </c>
      <c r="M308" s="94"/>
      <c r="N308" s="91"/>
      <c r="O308" s="90"/>
      <c r="P308" s="90"/>
      <c r="Q308" s="200"/>
      <c r="R308" s="291"/>
      <c r="S308" s="291"/>
      <c r="T308" s="291"/>
      <c r="U308" s="201"/>
      <c r="V308" s="96"/>
      <c r="W308" s="202"/>
      <c r="X308" s="203"/>
      <c r="Y308" s="96"/>
      <c r="Z308" s="204"/>
      <c r="AA308" s="205"/>
      <c r="AB308" s="204"/>
      <c r="AC308" s="99"/>
      <c r="AD308" s="99"/>
      <c r="AE308" s="204"/>
      <c r="AF308" s="206"/>
    </row>
    <row r="309" spans="1:32" ht="15">
      <c r="A309" s="153">
        <f t="shared" si="9"/>
        <v>303</v>
      </c>
      <c r="B309" s="91"/>
      <c r="C309" s="92"/>
      <c r="D309" s="179"/>
      <c r="E309" s="136" t="str">
        <f t="shared" si="8"/>
        <v>REVISAR CÉDULA</v>
      </c>
      <c r="F309" s="185"/>
      <c r="G309" s="185"/>
      <c r="H309" s="186"/>
      <c r="I309" s="98"/>
      <c r="J309" s="97"/>
      <c r="K309" s="93"/>
      <c r="L309" s="287" t="str">
        <f>_xlfn.IFERROR(VLOOKUP(CONCATENATE(I309,J309,K309),'Codigos Provincias'!$G$1:$H$1250,2,0),"CORREGIR")</f>
        <v>CORREGIR</v>
      </c>
      <c r="M309" s="94"/>
      <c r="N309" s="91"/>
      <c r="O309" s="90"/>
      <c r="P309" s="90"/>
      <c r="Q309" s="200"/>
      <c r="R309" s="291"/>
      <c r="S309" s="291"/>
      <c r="T309" s="291"/>
      <c r="U309" s="201"/>
      <c r="V309" s="96"/>
      <c r="W309" s="202"/>
      <c r="X309" s="203"/>
      <c r="Y309" s="96"/>
      <c r="Z309" s="204"/>
      <c r="AA309" s="205"/>
      <c r="AB309" s="204"/>
      <c r="AC309" s="99"/>
      <c r="AD309" s="99"/>
      <c r="AE309" s="204"/>
      <c r="AF309" s="206"/>
    </row>
    <row r="310" spans="1:32" ht="15">
      <c r="A310" s="153">
        <f t="shared" si="9"/>
        <v>304</v>
      </c>
      <c r="B310" s="91"/>
      <c r="C310" s="92"/>
      <c r="D310" s="179"/>
      <c r="E310" s="136" t="str">
        <f t="shared" si="8"/>
        <v>REVISAR CÉDULA</v>
      </c>
      <c r="F310" s="185"/>
      <c r="G310" s="185"/>
      <c r="H310" s="186"/>
      <c r="I310" s="98"/>
      <c r="J310" s="97"/>
      <c r="K310" s="93"/>
      <c r="L310" s="287" t="str">
        <f>_xlfn.IFERROR(VLOOKUP(CONCATENATE(I310,J310,K310),'Codigos Provincias'!$G$1:$H$1250,2,0),"CORREGIR")</f>
        <v>CORREGIR</v>
      </c>
      <c r="M310" s="94"/>
      <c r="N310" s="91"/>
      <c r="O310" s="90"/>
      <c r="P310" s="90"/>
      <c r="Q310" s="200"/>
      <c r="R310" s="291"/>
      <c r="S310" s="291"/>
      <c r="T310" s="291"/>
      <c r="U310" s="201"/>
      <c r="V310" s="96"/>
      <c r="W310" s="202"/>
      <c r="X310" s="203"/>
      <c r="Y310" s="96"/>
      <c r="Z310" s="204"/>
      <c r="AA310" s="205"/>
      <c r="AB310" s="204"/>
      <c r="AC310" s="99"/>
      <c r="AD310" s="99"/>
      <c r="AE310" s="204"/>
      <c r="AF310" s="206"/>
    </row>
    <row r="311" spans="1:32" ht="15">
      <c r="A311" s="153">
        <f t="shared" si="9"/>
        <v>305</v>
      </c>
      <c r="B311" s="91"/>
      <c r="C311" s="92"/>
      <c r="D311" s="179"/>
      <c r="E311" s="136" t="str">
        <f t="shared" si="8"/>
        <v>REVISAR CÉDULA</v>
      </c>
      <c r="F311" s="185"/>
      <c r="G311" s="185"/>
      <c r="H311" s="186"/>
      <c r="I311" s="98"/>
      <c r="J311" s="97"/>
      <c r="K311" s="93"/>
      <c r="L311" s="287" t="str">
        <f>_xlfn.IFERROR(VLOOKUP(CONCATENATE(I311,J311,K311),'Codigos Provincias'!$G$1:$H$1250,2,0),"CORREGIR")</f>
        <v>CORREGIR</v>
      </c>
      <c r="M311" s="94"/>
      <c r="N311" s="91"/>
      <c r="O311" s="90"/>
      <c r="P311" s="90"/>
      <c r="Q311" s="200"/>
      <c r="R311" s="291"/>
      <c r="S311" s="291"/>
      <c r="T311" s="291"/>
      <c r="U311" s="201"/>
      <c r="V311" s="96"/>
      <c r="W311" s="202"/>
      <c r="X311" s="203"/>
      <c r="Y311" s="96"/>
      <c r="Z311" s="204"/>
      <c r="AA311" s="205"/>
      <c r="AB311" s="204"/>
      <c r="AC311" s="99"/>
      <c r="AD311" s="99"/>
      <c r="AE311" s="204"/>
      <c r="AF311" s="206"/>
    </row>
    <row r="312" spans="1:32" ht="15">
      <c r="A312" s="153">
        <f t="shared" si="9"/>
        <v>306</v>
      </c>
      <c r="B312" s="91"/>
      <c r="C312" s="92"/>
      <c r="D312" s="179"/>
      <c r="E312" s="136" t="str">
        <f t="shared" si="8"/>
        <v>REVISAR CÉDULA</v>
      </c>
      <c r="F312" s="185"/>
      <c r="G312" s="185"/>
      <c r="H312" s="186"/>
      <c r="I312" s="98"/>
      <c r="J312" s="97"/>
      <c r="K312" s="93"/>
      <c r="L312" s="287" t="str">
        <f>_xlfn.IFERROR(VLOOKUP(CONCATENATE(I312,J312,K312),'Codigos Provincias'!$G$1:$H$1250,2,0),"CORREGIR")</f>
        <v>CORREGIR</v>
      </c>
      <c r="M312" s="94"/>
      <c r="N312" s="91"/>
      <c r="O312" s="90"/>
      <c r="P312" s="90"/>
      <c r="Q312" s="200"/>
      <c r="R312" s="291"/>
      <c r="S312" s="291"/>
      <c r="T312" s="291"/>
      <c r="U312" s="201"/>
      <c r="V312" s="96"/>
      <c r="W312" s="202"/>
      <c r="X312" s="203"/>
      <c r="Y312" s="96"/>
      <c r="Z312" s="204"/>
      <c r="AA312" s="205"/>
      <c r="AB312" s="204"/>
      <c r="AC312" s="99"/>
      <c r="AD312" s="99"/>
      <c r="AE312" s="204"/>
      <c r="AF312" s="206"/>
    </row>
    <row r="313" spans="1:32" ht="15">
      <c r="A313" s="153">
        <f t="shared" si="9"/>
        <v>307</v>
      </c>
      <c r="B313" s="91"/>
      <c r="C313" s="92"/>
      <c r="D313" s="179"/>
      <c r="E313" s="136" t="str">
        <f t="shared" si="8"/>
        <v>REVISAR CÉDULA</v>
      </c>
      <c r="F313" s="185"/>
      <c r="G313" s="185"/>
      <c r="H313" s="186"/>
      <c r="I313" s="98"/>
      <c r="J313" s="97"/>
      <c r="K313" s="93"/>
      <c r="L313" s="287" t="str">
        <f>_xlfn.IFERROR(VLOOKUP(CONCATENATE(I313,J313,K313),'Codigos Provincias'!$G$1:$H$1250,2,0),"CORREGIR")</f>
        <v>CORREGIR</v>
      </c>
      <c r="M313" s="94"/>
      <c r="N313" s="91"/>
      <c r="O313" s="90"/>
      <c r="P313" s="90"/>
      <c r="Q313" s="200"/>
      <c r="R313" s="291"/>
      <c r="S313" s="291"/>
      <c r="T313" s="291"/>
      <c r="U313" s="201"/>
      <c r="V313" s="96"/>
      <c r="W313" s="202"/>
      <c r="X313" s="203"/>
      <c r="Y313" s="96"/>
      <c r="Z313" s="204"/>
      <c r="AA313" s="205"/>
      <c r="AB313" s="204"/>
      <c r="AC313" s="99"/>
      <c r="AD313" s="99"/>
      <c r="AE313" s="204"/>
      <c r="AF313" s="206"/>
    </row>
    <row r="314" spans="1:32" ht="15">
      <c r="A314" s="153">
        <f t="shared" si="9"/>
        <v>308</v>
      </c>
      <c r="B314" s="91"/>
      <c r="C314" s="92"/>
      <c r="D314" s="179"/>
      <c r="E314" s="136" t="str">
        <f t="shared" si="8"/>
        <v>REVISAR CÉDULA</v>
      </c>
      <c r="F314" s="185"/>
      <c r="G314" s="185"/>
      <c r="H314" s="186"/>
      <c r="I314" s="98"/>
      <c r="J314" s="97"/>
      <c r="K314" s="93"/>
      <c r="L314" s="287" t="str">
        <f>_xlfn.IFERROR(VLOOKUP(CONCATENATE(I314,J314,K314),'Codigos Provincias'!$G$1:$H$1250,2,0),"CORREGIR")</f>
        <v>CORREGIR</v>
      </c>
      <c r="M314" s="94"/>
      <c r="N314" s="91"/>
      <c r="O314" s="90"/>
      <c r="P314" s="90"/>
      <c r="Q314" s="200"/>
      <c r="R314" s="291"/>
      <c r="S314" s="291"/>
      <c r="T314" s="291"/>
      <c r="U314" s="201"/>
      <c r="V314" s="96"/>
      <c r="W314" s="202"/>
      <c r="X314" s="203"/>
      <c r="Y314" s="96"/>
      <c r="Z314" s="204"/>
      <c r="AA314" s="205"/>
      <c r="AB314" s="204"/>
      <c r="AC314" s="99"/>
      <c r="AD314" s="99"/>
      <c r="AE314" s="204"/>
      <c r="AF314" s="206"/>
    </row>
    <row r="315" spans="1:32" ht="15">
      <c r="A315" s="153">
        <f t="shared" si="9"/>
        <v>309</v>
      </c>
      <c r="B315" s="91"/>
      <c r="C315" s="92"/>
      <c r="D315" s="179"/>
      <c r="E315" s="136" t="str">
        <f t="shared" si="8"/>
        <v>REVISAR CÉDULA</v>
      </c>
      <c r="F315" s="185"/>
      <c r="G315" s="185"/>
      <c r="H315" s="186"/>
      <c r="I315" s="98"/>
      <c r="J315" s="97"/>
      <c r="K315" s="93"/>
      <c r="L315" s="287" t="str">
        <f>_xlfn.IFERROR(VLOOKUP(CONCATENATE(I315,J315,K315),'Codigos Provincias'!$G$1:$H$1250,2,0),"CORREGIR")</f>
        <v>CORREGIR</v>
      </c>
      <c r="M315" s="94"/>
      <c r="N315" s="91"/>
      <c r="O315" s="90"/>
      <c r="P315" s="90"/>
      <c r="Q315" s="200"/>
      <c r="R315" s="291"/>
      <c r="S315" s="291"/>
      <c r="T315" s="291"/>
      <c r="U315" s="201"/>
      <c r="V315" s="96"/>
      <c r="W315" s="202"/>
      <c r="X315" s="203"/>
      <c r="Y315" s="96"/>
      <c r="Z315" s="204"/>
      <c r="AA315" s="205"/>
      <c r="AB315" s="204"/>
      <c r="AC315" s="99"/>
      <c r="AD315" s="99"/>
      <c r="AE315" s="204"/>
      <c r="AF315" s="206"/>
    </row>
    <row r="316" spans="1:32" ht="15">
      <c r="A316" s="153">
        <f t="shared" si="9"/>
        <v>310</v>
      </c>
      <c r="B316" s="91"/>
      <c r="C316" s="92"/>
      <c r="D316" s="179"/>
      <c r="E316" s="136" t="str">
        <f t="shared" si="8"/>
        <v>REVISAR CÉDULA</v>
      </c>
      <c r="F316" s="185"/>
      <c r="G316" s="185"/>
      <c r="H316" s="186"/>
      <c r="I316" s="98"/>
      <c r="J316" s="97"/>
      <c r="K316" s="93"/>
      <c r="L316" s="287" t="str">
        <f>_xlfn.IFERROR(VLOOKUP(CONCATENATE(I316,J316,K316),'Codigos Provincias'!$G$1:$H$1250,2,0),"CORREGIR")</f>
        <v>CORREGIR</v>
      </c>
      <c r="M316" s="94"/>
      <c r="N316" s="91"/>
      <c r="O316" s="90"/>
      <c r="P316" s="90"/>
      <c r="Q316" s="200"/>
      <c r="R316" s="291"/>
      <c r="S316" s="291"/>
      <c r="T316" s="291"/>
      <c r="U316" s="201"/>
      <c r="V316" s="96"/>
      <c r="W316" s="202"/>
      <c r="X316" s="203"/>
      <c r="Y316" s="96"/>
      <c r="Z316" s="204"/>
      <c r="AA316" s="205"/>
      <c r="AB316" s="204"/>
      <c r="AC316" s="99"/>
      <c r="AD316" s="99"/>
      <c r="AE316" s="204"/>
      <c r="AF316" s="206"/>
    </row>
    <row r="317" spans="1:32" ht="15">
      <c r="A317" s="153">
        <f t="shared" si="9"/>
        <v>311</v>
      </c>
      <c r="B317" s="91"/>
      <c r="C317" s="92"/>
      <c r="D317" s="179"/>
      <c r="E317" s="136" t="str">
        <f t="shared" si="8"/>
        <v>REVISAR CÉDULA</v>
      </c>
      <c r="F317" s="185"/>
      <c r="G317" s="185"/>
      <c r="H317" s="186"/>
      <c r="I317" s="98"/>
      <c r="J317" s="97"/>
      <c r="K317" s="93"/>
      <c r="L317" s="287" t="str">
        <f>_xlfn.IFERROR(VLOOKUP(CONCATENATE(I317,J317,K317),'Codigos Provincias'!$G$1:$H$1250,2,0),"CORREGIR")</f>
        <v>CORREGIR</v>
      </c>
      <c r="M317" s="94"/>
      <c r="N317" s="91"/>
      <c r="O317" s="90"/>
      <c r="P317" s="90"/>
      <c r="Q317" s="200"/>
      <c r="R317" s="291"/>
      <c r="S317" s="291"/>
      <c r="T317" s="291"/>
      <c r="U317" s="201"/>
      <c r="V317" s="96"/>
      <c r="W317" s="202"/>
      <c r="X317" s="203"/>
      <c r="Y317" s="96"/>
      <c r="Z317" s="204"/>
      <c r="AA317" s="205"/>
      <c r="AB317" s="204"/>
      <c r="AC317" s="99"/>
      <c r="AD317" s="99"/>
      <c r="AE317" s="204"/>
      <c r="AF317" s="206"/>
    </row>
    <row r="318" spans="1:32" ht="15">
      <c r="A318" s="153">
        <f t="shared" si="9"/>
        <v>312</v>
      </c>
      <c r="B318" s="91"/>
      <c r="C318" s="92"/>
      <c r="D318" s="179"/>
      <c r="E318" s="136" t="str">
        <f t="shared" si="8"/>
        <v>REVISAR CÉDULA</v>
      </c>
      <c r="F318" s="185"/>
      <c r="G318" s="185"/>
      <c r="H318" s="186"/>
      <c r="I318" s="98"/>
      <c r="J318" s="97"/>
      <c r="K318" s="93"/>
      <c r="L318" s="287" t="str">
        <f>_xlfn.IFERROR(VLOOKUP(CONCATENATE(I318,J318,K318),'Codigos Provincias'!$G$1:$H$1250,2,0),"CORREGIR")</f>
        <v>CORREGIR</v>
      </c>
      <c r="M318" s="94"/>
      <c r="N318" s="91"/>
      <c r="O318" s="90"/>
      <c r="P318" s="90"/>
      <c r="Q318" s="200"/>
      <c r="R318" s="291"/>
      <c r="S318" s="291"/>
      <c r="T318" s="291"/>
      <c r="U318" s="201"/>
      <c r="V318" s="96"/>
      <c r="W318" s="202"/>
      <c r="X318" s="203"/>
      <c r="Y318" s="96"/>
      <c r="Z318" s="204"/>
      <c r="AA318" s="205"/>
      <c r="AB318" s="204"/>
      <c r="AC318" s="99"/>
      <c r="AD318" s="99"/>
      <c r="AE318" s="204"/>
      <c r="AF318" s="206"/>
    </row>
    <row r="319" spans="1:32" ht="15">
      <c r="A319" s="153">
        <f t="shared" si="9"/>
        <v>313</v>
      </c>
      <c r="B319" s="91"/>
      <c r="C319" s="92"/>
      <c r="D319" s="179"/>
      <c r="E319" s="136" t="str">
        <f t="shared" si="8"/>
        <v>REVISAR CÉDULA</v>
      </c>
      <c r="F319" s="185"/>
      <c r="G319" s="185"/>
      <c r="H319" s="186"/>
      <c r="I319" s="98"/>
      <c r="J319" s="97"/>
      <c r="K319" s="93"/>
      <c r="L319" s="287" t="str">
        <f>_xlfn.IFERROR(VLOOKUP(CONCATENATE(I319,J319,K319),'Codigos Provincias'!$G$1:$H$1250,2,0),"CORREGIR")</f>
        <v>CORREGIR</v>
      </c>
      <c r="M319" s="94"/>
      <c r="N319" s="91"/>
      <c r="O319" s="90"/>
      <c r="P319" s="90"/>
      <c r="Q319" s="200"/>
      <c r="R319" s="291"/>
      <c r="S319" s="291"/>
      <c r="T319" s="291"/>
      <c r="U319" s="201"/>
      <c r="V319" s="96"/>
      <c r="W319" s="202"/>
      <c r="X319" s="203"/>
      <c r="Y319" s="96"/>
      <c r="Z319" s="204"/>
      <c r="AA319" s="205"/>
      <c r="AB319" s="204"/>
      <c r="AC319" s="99"/>
      <c r="AD319" s="99"/>
      <c r="AE319" s="204"/>
      <c r="AF319" s="206"/>
    </row>
    <row r="320" spans="1:32" ht="15">
      <c r="A320" s="153">
        <f t="shared" si="9"/>
        <v>314</v>
      </c>
      <c r="B320" s="91"/>
      <c r="C320" s="92"/>
      <c r="D320" s="179"/>
      <c r="E320" s="136" t="str">
        <f t="shared" si="8"/>
        <v>REVISAR CÉDULA</v>
      </c>
      <c r="F320" s="185"/>
      <c r="G320" s="185"/>
      <c r="H320" s="186"/>
      <c r="I320" s="98"/>
      <c r="J320" s="97"/>
      <c r="K320" s="93"/>
      <c r="L320" s="287" t="str">
        <f>_xlfn.IFERROR(VLOOKUP(CONCATENATE(I320,J320,K320),'Codigos Provincias'!$G$1:$H$1250,2,0),"CORREGIR")</f>
        <v>CORREGIR</v>
      </c>
      <c r="M320" s="94"/>
      <c r="N320" s="91"/>
      <c r="O320" s="90"/>
      <c r="P320" s="90"/>
      <c r="Q320" s="200"/>
      <c r="R320" s="291"/>
      <c r="S320" s="291"/>
      <c r="T320" s="291"/>
      <c r="U320" s="201"/>
      <c r="V320" s="96"/>
      <c r="W320" s="202"/>
      <c r="X320" s="203"/>
      <c r="Y320" s="96"/>
      <c r="Z320" s="204"/>
      <c r="AA320" s="205"/>
      <c r="AB320" s="204"/>
      <c r="AC320" s="99"/>
      <c r="AD320" s="99"/>
      <c r="AE320" s="204"/>
      <c r="AF320" s="206"/>
    </row>
    <row r="321" spans="1:32" ht="15">
      <c r="A321" s="153">
        <f t="shared" si="9"/>
        <v>315</v>
      </c>
      <c r="B321" s="91"/>
      <c r="C321" s="92"/>
      <c r="D321" s="179"/>
      <c r="E321" s="136" t="str">
        <f t="shared" si="8"/>
        <v>REVISAR CÉDULA</v>
      </c>
      <c r="F321" s="185"/>
      <c r="G321" s="185"/>
      <c r="H321" s="186"/>
      <c r="I321" s="98"/>
      <c r="J321" s="97"/>
      <c r="K321" s="93"/>
      <c r="L321" s="287" t="str">
        <f>_xlfn.IFERROR(VLOOKUP(CONCATENATE(I321,J321,K321),'Codigos Provincias'!$G$1:$H$1250,2,0),"CORREGIR")</f>
        <v>CORREGIR</v>
      </c>
      <c r="M321" s="94"/>
      <c r="N321" s="91"/>
      <c r="O321" s="90"/>
      <c r="P321" s="90"/>
      <c r="Q321" s="200"/>
      <c r="R321" s="291"/>
      <c r="S321" s="291"/>
      <c r="T321" s="291"/>
      <c r="U321" s="201"/>
      <c r="V321" s="96"/>
      <c r="W321" s="202"/>
      <c r="X321" s="203"/>
      <c r="Y321" s="96"/>
      <c r="Z321" s="204"/>
      <c r="AA321" s="205"/>
      <c r="AB321" s="204"/>
      <c r="AC321" s="99"/>
      <c r="AD321" s="99"/>
      <c r="AE321" s="204"/>
      <c r="AF321" s="206"/>
    </row>
    <row r="322" spans="1:32" ht="15">
      <c r="A322" s="153">
        <f t="shared" si="9"/>
        <v>316</v>
      </c>
      <c r="B322" s="91"/>
      <c r="C322" s="92"/>
      <c r="D322" s="179"/>
      <c r="E322" s="136" t="str">
        <f t="shared" si="8"/>
        <v>REVISAR CÉDULA</v>
      </c>
      <c r="F322" s="185"/>
      <c r="G322" s="185"/>
      <c r="H322" s="186"/>
      <c r="I322" s="98"/>
      <c r="J322" s="97"/>
      <c r="K322" s="93"/>
      <c r="L322" s="287" t="str">
        <f>_xlfn.IFERROR(VLOOKUP(CONCATENATE(I322,J322,K322),'Codigos Provincias'!$G$1:$H$1250,2,0),"CORREGIR")</f>
        <v>CORREGIR</v>
      </c>
      <c r="M322" s="94"/>
      <c r="N322" s="91"/>
      <c r="O322" s="90"/>
      <c r="P322" s="90"/>
      <c r="Q322" s="200"/>
      <c r="R322" s="291"/>
      <c r="S322" s="291"/>
      <c r="T322" s="291"/>
      <c r="U322" s="201"/>
      <c r="V322" s="96"/>
      <c r="W322" s="202"/>
      <c r="X322" s="203"/>
      <c r="Y322" s="96"/>
      <c r="Z322" s="204"/>
      <c r="AA322" s="205"/>
      <c r="AB322" s="204"/>
      <c r="AC322" s="99"/>
      <c r="AD322" s="99"/>
      <c r="AE322" s="204"/>
      <c r="AF322" s="206"/>
    </row>
    <row r="323" spans="1:32" ht="15">
      <c r="A323" s="153">
        <f t="shared" si="9"/>
        <v>317</v>
      </c>
      <c r="B323" s="91"/>
      <c r="C323" s="92"/>
      <c r="D323" s="179"/>
      <c r="E323" s="136" t="str">
        <f t="shared" si="8"/>
        <v>REVISAR CÉDULA</v>
      </c>
      <c r="F323" s="185"/>
      <c r="G323" s="185"/>
      <c r="H323" s="186"/>
      <c r="I323" s="98"/>
      <c r="J323" s="97"/>
      <c r="K323" s="93"/>
      <c r="L323" s="287" t="str">
        <f>_xlfn.IFERROR(VLOOKUP(CONCATENATE(I323,J323,K323),'Codigos Provincias'!$G$1:$H$1250,2,0),"CORREGIR")</f>
        <v>CORREGIR</v>
      </c>
      <c r="M323" s="94"/>
      <c r="N323" s="91"/>
      <c r="O323" s="90"/>
      <c r="P323" s="90"/>
      <c r="Q323" s="200"/>
      <c r="R323" s="291"/>
      <c r="S323" s="291"/>
      <c r="T323" s="291"/>
      <c r="U323" s="201"/>
      <c r="V323" s="96"/>
      <c r="W323" s="202"/>
      <c r="X323" s="203"/>
      <c r="Y323" s="96"/>
      <c r="Z323" s="204"/>
      <c r="AA323" s="205"/>
      <c r="AB323" s="204"/>
      <c r="AC323" s="99"/>
      <c r="AD323" s="99"/>
      <c r="AE323" s="204"/>
      <c r="AF323" s="206"/>
    </row>
    <row r="324" spans="1:32" ht="15">
      <c r="A324" s="153">
        <f t="shared" si="9"/>
        <v>318</v>
      </c>
      <c r="B324" s="91"/>
      <c r="C324" s="92"/>
      <c r="D324" s="179"/>
      <c r="E324" s="136" t="str">
        <f t="shared" si="8"/>
        <v>REVISAR CÉDULA</v>
      </c>
      <c r="F324" s="185"/>
      <c r="G324" s="185"/>
      <c r="H324" s="186"/>
      <c r="I324" s="98"/>
      <c r="J324" s="97"/>
      <c r="K324" s="93"/>
      <c r="L324" s="287" t="str">
        <f>_xlfn.IFERROR(VLOOKUP(CONCATENATE(I324,J324,K324),'Codigos Provincias'!$G$1:$H$1250,2,0),"CORREGIR")</f>
        <v>CORREGIR</v>
      </c>
      <c r="M324" s="94"/>
      <c r="N324" s="91"/>
      <c r="O324" s="90"/>
      <c r="P324" s="90"/>
      <c r="Q324" s="200"/>
      <c r="R324" s="291"/>
      <c r="S324" s="291"/>
      <c r="T324" s="291"/>
      <c r="U324" s="201"/>
      <c r="V324" s="96"/>
      <c r="W324" s="202"/>
      <c r="X324" s="203"/>
      <c r="Y324" s="96"/>
      <c r="Z324" s="204"/>
      <c r="AA324" s="205"/>
      <c r="AB324" s="204"/>
      <c r="AC324" s="99"/>
      <c r="AD324" s="99"/>
      <c r="AE324" s="204"/>
      <c r="AF324" s="206"/>
    </row>
    <row r="325" spans="1:32" ht="15">
      <c r="A325" s="153">
        <f t="shared" si="9"/>
        <v>319</v>
      </c>
      <c r="B325" s="91"/>
      <c r="C325" s="92"/>
      <c r="D325" s="179"/>
      <c r="E325" s="136" t="str">
        <f t="shared" si="8"/>
        <v>REVISAR CÉDULA</v>
      </c>
      <c r="F325" s="185"/>
      <c r="G325" s="185"/>
      <c r="H325" s="186"/>
      <c r="I325" s="98"/>
      <c r="J325" s="97"/>
      <c r="K325" s="93"/>
      <c r="L325" s="287" t="str">
        <f>_xlfn.IFERROR(VLOOKUP(CONCATENATE(I325,J325,K325),'Codigos Provincias'!$G$1:$H$1250,2,0),"CORREGIR")</f>
        <v>CORREGIR</v>
      </c>
      <c r="M325" s="94"/>
      <c r="N325" s="91"/>
      <c r="O325" s="90"/>
      <c r="P325" s="90"/>
      <c r="Q325" s="200"/>
      <c r="R325" s="291"/>
      <c r="S325" s="291"/>
      <c r="T325" s="291"/>
      <c r="U325" s="201"/>
      <c r="V325" s="96"/>
      <c r="W325" s="202"/>
      <c r="X325" s="203"/>
      <c r="Y325" s="96"/>
      <c r="Z325" s="204"/>
      <c r="AA325" s="205"/>
      <c r="AB325" s="204"/>
      <c r="AC325" s="99"/>
      <c r="AD325" s="99"/>
      <c r="AE325" s="204"/>
      <c r="AF325" s="206"/>
    </row>
    <row r="326" spans="1:32" ht="15">
      <c r="A326" s="153">
        <f t="shared" si="9"/>
        <v>320</v>
      </c>
      <c r="B326" s="91"/>
      <c r="C326" s="92"/>
      <c r="D326" s="179"/>
      <c r="E326" s="136" t="str">
        <f t="shared" si="8"/>
        <v>REVISAR CÉDULA</v>
      </c>
      <c r="F326" s="185"/>
      <c r="G326" s="185"/>
      <c r="H326" s="186"/>
      <c r="I326" s="98"/>
      <c r="J326" s="97"/>
      <c r="K326" s="93"/>
      <c r="L326" s="287" t="str">
        <f>_xlfn.IFERROR(VLOOKUP(CONCATENATE(I326,J326,K326),'Codigos Provincias'!$G$1:$H$1250,2,0),"CORREGIR")</f>
        <v>CORREGIR</v>
      </c>
      <c r="M326" s="94"/>
      <c r="N326" s="91"/>
      <c r="O326" s="90"/>
      <c r="P326" s="90"/>
      <c r="Q326" s="200"/>
      <c r="R326" s="291"/>
      <c r="S326" s="291"/>
      <c r="T326" s="291"/>
      <c r="U326" s="201"/>
      <c r="V326" s="96"/>
      <c r="W326" s="202"/>
      <c r="X326" s="203"/>
      <c r="Y326" s="96"/>
      <c r="Z326" s="204"/>
      <c r="AA326" s="205"/>
      <c r="AB326" s="204"/>
      <c r="AC326" s="99"/>
      <c r="AD326" s="99"/>
      <c r="AE326" s="204"/>
      <c r="AF326" s="206"/>
    </row>
    <row r="327" spans="1:32" ht="15">
      <c r="A327" s="153">
        <f t="shared" si="9"/>
        <v>321</v>
      </c>
      <c r="B327" s="91"/>
      <c r="C327" s="92"/>
      <c r="D327" s="179"/>
      <c r="E327" s="136" t="str">
        <f t="shared" si="8"/>
        <v>REVISAR CÉDULA</v>
      </c>
      <c r="F327" s="185"/>
      <c r="G327" s="185"/>
      <c r="H327" s="186"/>
      <c r="I327" s="98"/>
      <c r="J327" s="97"/>
      <c r="K327" s="93"/>
      <c r="L327" s="287" t="str">
        <f>_xlfn.IFERROR(VLOOKUP(CONCATENATE(I327,J327,K327),'Codigos Provincias'!$G$1:$H$1250,2,0),"CORREGIR")</f>
        <v>CORREGIR</v>
      </c>
      <c r="M327" s="94"/>
      <c r="N327" s="91"/>
      <c r="O327" s="90"/>
      <c r="P327" s="90"/>
      <c r="Q327" s="200"/>
      <c r="R327" s="291"/>
      <c r="S327" s="291"/>
      <c r="T327" s="291"/>
      <c r="U327" s="201"/>
      <c r="V327" s="96"/>
      <c r="W327" s="202"/>
      <c r="X327" s="203"/>
      <c r="Y327" s="96"/>
      <c r="Z327" s="204"/>
      <c r="AA327" s="205"/>
      <c r="AB327" s="204"/>
      <c r="AC327" s="99"/>
      <c r="AD327" s="99"/>
      <c r="AE327" s="204"/>
      <c r="AF327" s="206"/>
    </row>
    <row r="328" spans="1:32" ht="15">
      <c r="A328" s="153">
        <f t="shared" si="9"/>
        <v>322</v>
      </c>
      <c r="B328" s="91"/>
      <c r="C328" s="92"/>
      <c r="D328" s="179"/>
      <c r="E328" s="136" t="str">
        <f aca="true" t="shared" si="10" ref="E328:E378">IF(LEN(D328)=10,"EC",IF(LEN(D328)=8,"REFUGIADO","REVISAR CÉDULA"))</f>
        <v>REVISAR CÉDULA</v>
      </c>
      <c r="F328" s="185"/>
      <c r="G328" s="185"/>
      <c r="H328" s="186"/>
      <c r="I328" s="98"/>
      <c r="J328" s="97"/>
      <c r="K328" s="93"/>
      <c r="L328" s="287" t="str">
        <f>_xlfn.IFERROR(VLOOKUP(CONCATENATE(I328,J328,K328),'Codigos Provincias'!$G$1:$H$1250,2,0),"CORREGIR")</f>
        <v>CORREGIR</v>
      </c>
      <c r="M328" s="94"/>
      <c r="N328" s="91"/>
      <c r="O328" s="90"/>
      <c r="P328" s="90"/>
      <c r="Q328" s="200"/>
      <c r="R328" s="291"/>
      <c r="S328" s="291"/>
      <c r="T328" s="291"/>
      <c r="U328" s="201"/>
      <c r="V328" s="96"/>
      <c r="W328" s="202"/>
      <c r="X328" s="203"/>
      <c r="Y328" s="96"/>
      <c r="Z328" s="204"/>
      <c r="AA328" s="205"/>
      <c r="AB328" s="204"/>
      <c r="AC328" s="99"/>
      <c r="AD328" s="99"/>
      <c r="AE328" s="204"/>
      <c r="AF328" s="206"/>
    </row>
    <row r="329" spans="1:32" ht="15">
      <c r="A329" s="153">
        <f aca="true" t="shared" si="11" ref="A329:A378">A328+1</f>
        <v>323</v>
      </c>
      <c r="B329" s="91"/>
      <c r="C329" s="92"/>
      <c r="D329" s="179"/>
      <c r="E329" s="136" t="str">
        <f t="shared" si="10"/>
        <v>REVISAR CÉDULA</v>
      </c>
      <c r="F329" s="185"/>
      <c r="G329" s="185"/>
      <c r="H329" s="186"/>
      <c r="I329" s="98"/>
      <c r="J329" s="97"/>
      <c r="K329" s="93"/>
      <c r="L329" s="287" t="str">
        <f>_xlfn.IFERROR(VLOOKUP(CONCATENATE(I329,J329,K329),'Codigos Provincias'!$G$1:$H$1250,2,0),"CORREGIR")</f>
        <v>CORREGIR</v>
      </c>
      <c r="M329" s="94"/>
      <c r="N329" s="91"/>
      <c r="O329" s="90"/>
      <c r="P329" s="90"/>
      <c r="Q329" s="200"/>
      <c r="R329" s="291"/>
      <c r="S329" s="291"/>
      <c r="T329" s="291"/>
      <c r="U329" s="201"/>
      <c r="V329" s="96"/>
      <c r="W329" s="202"/>
      <c r="X329" s="203"/>
      <c r="Y329" s="96"/>
      <c r="Z329" s="204"/>
      <c r="AA329" s="205"/>
      <c r="AB329" s="204"/>
      <c r="AC329" s="99"/>
      <c r="AD329" s="99"/>
      <c r="AE329" s="204"/>
      <c r="AF329" s="206"/>
    </row>
    <row r="330" spans="1:32" ht="15">
      <c r="A330" s="153">
        <f t="shared" si="11"/>
        <v>324</v>
      </c>
      <c r="B330" s="91"/>
      <c r="C330" s="92"/>
      <c r="D330" s="179"/>
      <c r="E330" s="136" t="str">
        <f t="shared" si="10"/>
        <v>REVISAR CÉDULA</v>
      </c>
      <c r="F330" s="185"/>
      <c r="G330" s="185"/>
      <c r="H330" s="186"/>
      <c r="I330" s="98"/>
      <c r="J330" s="97"/>
      <c r="K330" s="93"/>
      <c r="L330" s="287" t="str">
        <f>_xlfn.IFERROR(VLOOKUP(CONCATENATE(I330,J330,K330),'Codigos Provincias'!$G$1:$H$1250,2,0),"CORREGIR")</f>
        <v>CORREGIR</v>
      </c>
      <c r="M330" s="94"/>
      <c r="N330" s="91"/>
      <c r="O330" s="90"/>
      <c r="P330" s="90"/>
      <c r="Q330" s="200"/>
      <c r="R330" s="291"/>
      <c r="S330" s="291"/>
      <c r="T330" s="291"/>
      <c r="U330" s="201"/>
      <c r="V330" s="96"/>
      <c r="W330" s="202"/>
      <c r="X330" s="203"/>
      <c r="Y330" s="96"/>
      <c r="Z330" s="204"/>
      <c r="AA330" s="205"/>
      <c r="AB330" s="204"/>
      <c r="AC330" s="99"/>
      <c r="AD330" s="99"/>
      <c r="AE330" s="204"/>
      <c r="AF330" s="206"/>
    </row>
    <row r="331" spans="1:32" ht="15">
      <c r="A331" s="153">
        <f t="shared" si="11"/>
        <v>325</v>
      </c>
      <c r="B331" s="91"/>
      <c r="C331" s="92"/>
      <c r="D331" s="179"/>
      <c r="E331" s="136" t="str">
        <f t="shared" si="10"/>
        <v>REVISAR CÉDULA</v>
      </c>
      <c r="F331" s="185"/>
      <c r="G331" s="185"/>
      <c r="H331" s="186"/>
      <c r="I331" s="98"/>
      <c r="J331" s="97"/>
      <c r="K331" s="93"/>
      <c r="L331" s="287" t="str">
        <f>_xlfn.IFERROR(VLOOKUP(CONCATENATE(I331,J331,K331),'Codigos Provincias'!$G$1:$H$1250,2,0),"CORREGIR")</f>
        <v>CORREGIR</v>
      </c>
      <c r="M331" s="94"/>
      <c r="N331" s="91"/>
      <c r="O331" s="90"/>
      <c r="P331" s="90"/>
      <c r="Q331" s="200"/>
      <c r="R331" s="291"/>
      <c r="S331" s="291"/>
      <c r="T331" s="291"/>
      <c r="U331" s="201"/>
      <c r="V331" s="96"/>
      <c r="W331" s="202"/>
      <c r="X331" s="203"/>
      <c r="Y331" s="96"/>
      <c r="Z331" s="204"/>
      <c r="AA331" s="205"/>
      <c r="AB331" s="204"/>
      <c r="AC331" s="99"/>
      <c r="AD331" s="99"/>
      <c r="AE331" s="204"/>
      <c r="AF331" s="206"/>
    </row>
    <row r="332" spans="1:32" ht="15">
      <c r="A332" s="153">
        <f t="shared" si="11"/>
        <v>326</v>
      </c>
      <c r="B332" s="91"/>
      <c r="C332" s="92"/>
      <c r="D332" s="179"/>
      <c r="E332" s="136" t="str">
        <f t="shared" si="10"/>
        <v>REVISAR CÉDULA</v>
      </c>
      <c r="F332" s="185"/>
      <c r="G332" s="185"/>
      <c r="H332" s="186"/>
      <c r="I332" s="98"/>
      <c r="J332" s="97"/>
      <c r="K332" s="93"/>
      <c r="L332" s="287" t="str">
        <f>_xlfn.IFERROR(VLOOKUP(CONCATENATE(I332,J332,K332),'Codigos Provincias'!$G$1:$H$1250,2,0),"CORREGIR")</f>
        <v>CORREGIR</v>
      </c>
      <c r="M332" s="94"/>
      <c r="N332" s="91"/>
      <c r="O332" s="90"/>
      <c r="P332" s="90"/>
      <c r="Q332" s="200"/>
      <c r="R332" s="291"/>
      <c r="S332" s="291"/>
      <c r="T332" s="291"/>
      <c r="U332" s="201"/>
      <c r="V332" s="96"/>
      <c r="W332" s="202"/>
      <c r="X332" s="203"/>
      <c r="Y332" s="96"/>
      <c r="Z332" s="204"/>
      <c r="AA332" s="205"/>
      <c r="AB332" s="204"/>
      <c r="AC332" s="99"/>
      <c r="AD332" s="99"/>
      <c r="AE332" s="204"/>
      <c r="AF332" s="206"/>
    </row>
    <row r="333" spans="1:32" ht="15">
      <c r="A333" s="153">
        <f t="shared" si="11"/>
        <v>327</v>
      </c>
      <c r="B333" s="91"/>
      <c r="C333" s="92"/>
      <c r="D333" s="179"/>
      <c r="E333" s="136" t="str">
        <f t="shared" si="10"/>
        <v>REVISAR CÉDULA</v>
      </c>
      <c r="F333" s="185"/>
      <c r="G333" s="185"/>
      <c r="H333" s="186"/>
      <c r="I333" s="98"/>
      <c r="J333" s="97"/>
      <c r="K333" s="93"/>
      <c r="L333" s="287" t="str">
        <f>_xlfn.IFERROR(VLOOKUP(CONCATENATE(I333,J333,K333),'Codigos Provincias'!$G$1:$H$1250,2,0),"CORREGIR")</f>
        <v>CORREGIR</v>
      </c>
      <c r="M333" s="94"/>
      <c r="N333" s="91"/>
      <c r="O333" s="90"/>
      <c r="P333" s="90"/>
      <c r="Q333" s="200"/>
      <c r="R333" s="291"/>
      <c r="S333" s="291"/>
      <c r="T333" s="291"/>
      <c r="U333" s="201"/>
      <c r="V333" s="96"/>
      <c r="W333" s="202"/>
      <c r="X333" s="203"/>
      <c r="Y333" s="96"/>
      <c r="Z333" s="204"/>
      <c r="AA333" s="205"/>
      <c r="AB333" s="204"/>
      <c r="AC333" s="99"/>
      <c r="AD333" s="99"/>
      <c r="AE333" s="204"/>
      <c r="AF333" s="206"/>
    </row>
    <row r="334" spans="1:32" ht="15">
      <c r="A334" s="153">
        <f t="shared" si="11"/>
        <v>328</v>
      </c>
      <c r="B334" s="91"/>
      <c r="C334" s="92"/>
      <c r="D334" s="179"/>
      <c r="E334" s="136" t="str">
        <f t="shared" si="10"/>
        <v>REVISAR CÉDULA</v>
      </c>
      <c r="F334" s="185"/>
      <c r="G334" s="185"/>
      <c r="H334" s="186"/>
      <c r="I334" s="98"/>
      <c r="J334" s="97"/>
      <c r="K334" s="93"/>
      <c r="L334" s="287" t="str">
        <f>_xlfn.IFERROR(VLOOKUP(CONCATENATE(I334,J334,K334),'Codigos Provincias'!$G$1:$H$1250,2,0),"CORREGIR")</f>
        <v>CORREGIR</v>
      </c>
      <c r="M334" s="94"/>
      <c r="N334" s="91"/>
      <c r="O334" s="90"/>
      <c r="P334" s="90"/>
      <c r="Q334" s="200"/>
      <c r="R334" s="291"/>
      <c r="S334" s="291"/>
      <c r="T334" s="291"/>
      <c r="U334" s="201"/>
      <c r="V334" s="96"/>
      <c r="W334" s="202"/>
      <c r="X334" s="203"/>
      <c r="Y334" s="96"/>
      <c r="Z334" s="204"/>
      <c r="AA334" s="205"/>
      <c r="AB334" s="204"/>
      <c r="AC334" s="99"/>
      <c r="AD334" s="99"/>
      <c r="AE334" s="204"/>
      <c r="AF334" s="206"/>
    </row>
    <row r="335" spans="1:32" ht="15">
      <c r="A335" s="153">
        <f t="shared" si="11"/>
        <v>329</v>
      </c>
      <c r="B335" s="91"/>
      <c r="C335" s="92"/>
      <c r="D335" s="179"/>
      <c r="E335" s="136" t="str">
        <f t="shared" si="10"/>
        <v>REVISAR CÉDULA</v>
      </c>
      <c r="F335" s="185"/>
      <c r="G335" s="185"/>
      <c r="H335" s="186"/>
      <c r="I335" s="98"/>
      <c r="J335" s="97"/>
      <c r="K335" s="93"/>
      <c r="L335" s="287" t="str">
        <f>_xlfn.IFERROR(VLOOKUP(CONCATENATE(I335,J335,K335),'Codigos Provincias'!$G$1:$H$1250,2,0),"CORREGIR")</f>
        <v>CORREGIR</v>
      </c>
      <c r="M335" s="94"/>
      <c r="N335" s="91"/>
      <c r="O335" s="90"/>
      <c r="P335" s="90"/>
      <c r="Q335" s="200"/>
      <c r="R335" s="291"/>
      <c r="S335" s="291"/>
      <c r="T335" s="291"/>
      <c r="U335" s="201"/>
      <c r="V335" s="96"/>
      <c r="W335" s="202"/>
      <c r="X335" s="203"/>
      <c r="Y335" s="96"/>
      <c r="Z335" s="204"/>
      <c r="AA335" s="205"/>
      <c r="AB335" s="204"/>
      <c r="AC335" s="99"/>
      <c r="AD335" s="99"/>
      <c r="AE335" s="204"/>
      <c r="AF335" s="206"/>
    </row>
    <row r="336" spans="1:32" ht="15">
      <c r="A336" s="153">
        <f t="shared" si="11"/>
        <v>330</v>
      </c>
      <c r="B336" s="91"/>
      <c r="C336" s="92"/>
      <c r="D336" s="179"/>
      <c r="E336" s="136" t="str">
        <f t="shared" si="10"/>
        <v>REVISAR CÉDULA</v>
      </c>
      <c r="F336" s="185"/>
      <c r="G336" s="185"/>
      <c r="H336" s="186"/>
      <c r="I336" s="98"/>
      <c r="J336" s="97"/>
      <c r="K336" s="93"/>
      <c r="L336" s="287" t="str">
        <f>_xlfn.IFERROR(VLOOKUP(CONCATENATE(I336,J336,K336),'Codigos Provincias'!$G$1:$H$1250,2,0),"CORREGIR")</f>
        <v>CORREGIR</v>
      </c>
      <c r="M336" s="94"/>
      <c r="N336" s="91"/>
      <c r="O336" s="90"/>
      <c r="P336" s="90"/>
      <c r="Q336" s="200"/>
      <c r="R336" s="291"/>
      <c r="S336" s="291"/>
      <c r="T336" s="291"/>
      <c r="U336" s="201"/>
      <c r="V336" s="96"/>
      <c r="W336" s="202"/>
      <c r="X336" s="203"/>
      <c r="Y336" s="96"/>
      <c r="Z336" s="204"/>
      <c r="AA336" s="205"/>
      <c r="AB336" s="204"/>
      <c r="AC336" s="99"/>
      <c r="AD336" s="99"/>
      <c r="AE336" s="204"/>
      <c r="AF336" s="206"/>
    </row>
    <row r="337" spans="1:32" ht="15">
      <c r="A337" s="153">
        <f t="shared" si="11"/>
        <v>331</v>
      </c>
      <c r="B337" s="91"/>
      <c r="C337" s="92"/>
      <c r="D337" s="179"/>
      <c r="E337" s="136" t="str">
        <f t="shared" si="10"/>
        <v>REVISAR CÉDULA</v>
      </c>
      <c r="F337" s="185"/>
      <c r="G337" s="185"/>
      <c r="H337" s="186"/>
      <c r="I337" s="98"/>
      <c r="J337" s="97"/>
      <c r="K337" s="93"/>
      <c r="L337" s="287" t="str">
        <f>_xlfn.IFERROR(VLOOKUP(CONCATENATE(I337,J337,K337),'Codigos Provincias'!$G$1:$H$1250,2,0),"CORREGIR")</f>
        <v>CORREGIR</v>
      </c>
      <c r="M337" s="94"/>
      <c r="N337" s="91"/>
      <c r="O337" s="90"/>
      <c r="P337" s="90"/>
      <c r="Q337" s="200"/>
      <c r="R337" s="291"/>
      <c r="S337" s="291"/>
      <c r="T337" s="291"/>
      <c r="U337" s="201"/>
      <c r="V337" s="96"/>
      <c r="W337" s="202"/>
      <c r="X337" s="203"/>
      <c r="Y337" s="96"/>
      <c r="Z337" s="204"/>
      <c r="AA337" s="205"/>
      <c r="AB337" s="204"/>
      <c r="AC337" s="99"/>
      <c r="AD337" s="99"/>
      <c r="AE337" s="204"/>
      <c r="AF337" s="206"/>
    </row>
    <row r="338" spans="1:32" ht="15">
      <c r="A338" s="153">
        <f t="shared" si="11"/>
        <v>332</v>
      </c>
      <c r="B338" s="91"/>
      <c r="C338" s="92"/>
      <c r="D338" s="179"/>
      <c r="E338" s="136" t="str">
        <f t="shared" si="10"/>
        <v>REVISAR CÉDULA</v>
      </c>
      <c r="F338" s="185"/>
      <c r="G338" s="185"/>
      <c r="H338" s="186"/>
      <c r="I338" s="98"/>
      <c r="J338" s="97"/>
      <c r="K338" s="93"/>
      <c r="L338" s="287" t="str">
        <f>_xlfn.IFERROR(VLOOKUP(CONCATENATE(I338,J338,K338),'Codigos Provincias'!$G$1:$H$1250,2,0),"CORREGIR")</f>
        <v>CORREGIR</v>
      </c>
      <c r="M338" s="94"/>
      <c r="N338" s="91"/>
      <c r="O338" s="90"/>
      <c r="P338" s="90"/>
      <c r="Q338" s="200"/>
      <c r="R338" s="291"/>
      <c r="S338" s="291"/>
      <c r="T338" s="291"/>
      <c r="U338" s="201"/>
      <c r="V338" s="96"/>
      <c r="W338" s="202"/>
      <c r="X338" s="203"/>
      <c r="Y338" s="96"/>
      <c r="Z338" s="204"/>
      <c r="AA338" s="205"/>
      <c r="AB338" s="204"/>
      <c r="AC338" s="99"/>
      <c r="AD338" s="99"/>
      <c r="AE338" s="204"/>
      <c r="AF338" s="206"/>
    </row>
    <row r="339" spans="1:32" ht="15">
      <c r="A339" s="153">
        <f t="shared" si="11"/>
        <v>333</v>
      </c>
      <c r="B339" s="91"/>
      <c r="C339" s="92"/>
      <c r="D339" s="179"/>
      <c r="E339" s="136" t="str">
        <f t="shared" si="10"/>
        <v>REVISAR CÉDULA</v>
      </c>
      <c r="F339" s="185"/>
      <c r="G339" s="185"/>
      <c r="H339" s="186"/>
      <c r="I339" s="98"/>
      <c r="J339" s="97"/>
      <c r="K339" s="93"/>
      <c r="L339" s="287" t="str">
        <f>_xlfn.IFERROR(VLOOKUP(CONCATENATE(I339,J339,K339),'Codigos Provincias'!$G$1:$H$1250,2,0),"CORREGIR")</f>
        <v>CORREGIR</v>
      </c>
      <c r="M339" s="94"/>
      <c r="N339" s="91"/>
      <c r="O339" s="90"/>
      <c r="P339" s="90"/>
      <c r="Q339" s="200"/>
      <c r="R339" s="291"/>
      <c r="S339" s="291"/>
      <c r="T339" s="291"/>
      <c r="U339" s="201"/>
      <c r="V339" s="96"/>
      <c r="W339" s="202"/>
      <c r="X339" s="203"/>
      <c r="Y339" s="96"/>
      <c r="Z339" s="204"/>
      <c r="AA339" s="205"/>
      <c r="AB339" s="204"/>
      <c r="AC339" s="99"/>
      <c r="AD339" s="99"/>
      <c r="AE339" s="204"/>
      <c r="AF339" s="206"/>
    </row>
    <row r="340" spans="1:32" ht="15">
      <c r="A340" s="153">
        <f t="shared" si="11"/>
        <v>334</v>
      </c>
      <c r="B340" s="91"/>
      <c r="C340" s="92"/>
      <c r="D340" s="179"/>
      <c r="E340" s="136" t="str">
        <f t="shared" si="10"/>
        <v>REVISAR CÉDULA</v>
      </c>
      <c r="F340" s="185"/>
      <c r="G340" s="185"/>
      <c r="H340" s="186"/>
      <c r="I340" s="98"/>
      <c r="J340" s="97"/>
      <c r="K340" s="93"/>
      <c r="L340" s="287" t="str">
        <f>_xlfn.IFERROR(VLOOKUP(CONCATENATE(I340,J340,K340),'Codigos Provincias'!$G$1:$H$1250,2,0),"CORREGIR")</f>
        <v>CORREGIR</v>
      </c>
      <c r="M340" s="94"/>
      <c r="N340" s="91"/>
      <c r="O340" s="90"/>
      <c r="P340" s="90"/>
      <c r="Q340" s="200"/>
      <c r="R340" s="291"/>
      <c r="S340" s="291"/>
      <c r="T340" s="291"/>
      <c r="U340" s="201"/>
      <c r="V340" s="96"/>
      <c r="W340" s="202"/>
      <c r="X340" s="203"/>
      <c r="Y340" s="96"/>
      <c r="Z340" s="204"/>
      <c r="AA340" s="205"/>
      <c r="AB340" s="204"/>
      <c r="AC340" s="99"/>
      <c r="AD340" s="99"/>
      <c r="AE340" s="204"/>
      <c r="AF340" s="206"/>
    </row>
    <row r="341" spans="1:32" ht="15">
      <c r="A341" s="153">
        <f t="shared" si="11"/>
        <v>335</v>
      </c>
      <c r="B341" s="91"/>
      <c r="C341" s="92"/>
      <c r="D341" s="179"/>
      <c r="E341" s="136" t="str">
        <f t="shared" si="10"/>
        <v>REVISAR CÉDULA</v>
      </c>
      <c r="F341" s="185"/>
      <c r="G341" s="185"/>
      <c r="H341" s="186"/>
      <c r="I341" s="98"/>
      <c r="J341" s="97"/>
      <c r="K341" s="93"/>
      <c r="L341" s="287" t="str">
        <f>_xlfn.IFERROR(VLOOKUP(CONCATENATE(I341,J341,K341),'Codigos Provincias'!$G$1:$H$1250,2,0),"CORREGIR")</f>
        <v>CORREGIR</v>
      </c>
      <c r="M341" s="94"/>
      <c r="N341" s="91"/>
      <c r="O341" s="90"/>
      <c r="P341" s="90"/>
      <c r="Q341" s="200"/>
      <c r="R341" s="291"/>
      <c r="S341" s="291"/>
      <c r="T341" s="291"/>
      <c r="U341" s="201"/>
      <c r="V341" s="96"/>
      <c r="W341" s="202"/>
      <c r="X341" s="203"/>
      <c r="Y341" s="96"/>
      <c r="Z341" s="204"/>
      <c r="AA341" s="205"/>
      <c r="AB341" s="204"/>
      <c r="AC341" s="99"/>
      <c r="AD341" s="99"/>
      <c r="AE341" s="204"/>
      <c r="AF341" s="206"/>
    </row>
    <row r="342" spans="1:32" ht="15">
      <c r="A342" s="153">
        <f t="shared" si="11"/>
        <v>336</v>
      </c>
      <c r="B342" s="91"/>
      <c r="C342" s="92"/>
      <c r="D342" s="179"/>
      <c r="E342" s="136" t="str">
        <f t="shared" si="10"/>
        <v>REVISAR CÉDULA</v>
      </c>
      <c r="F342" s="185"/>
      <c r="G342" s="185"/>
      <c r="H342" s="186"/>
      <c r="I342" s="98"/>
      <c r="J342" s="97"/>
      <c r="K342" s="93"/>
      <c r="L342" s="287" t="str">
        <f>_xlfn.IFERROR(VLOOKUP(CONCATENATE(I342,J342,K342),'Codigos Provincias'!$G$1:$H$1250,2,0),"CORREGIR")</f>
        <v>CORREGIR</v>
      </c>
      <c r="M342" s="94"/>
      <c r="N342" s="91"/>
      <c r="O342" s="90"/>
      <c r="P342" s="90"/>
      <c r="Q342" s="200"/>
      <c r="R342" s="291"/>
      <c r="S342" s="291"/>
      <c r="T342" s="291"/>
      <c r="U342" s="201"/>
      <c r="V342" s="96"/>
      <c r="W342" s="202"/>
      <c r="X342" s="203"/>
      <c r="Y342" s="96"/>
      <c r="Z342" s="204"/>
      <c r="AA342" s="205"/>
      <c r="AB342" s="204"/>
      <c r="AC342" s="99"/>
      <c r="AD342" s="99"/>
      <c r="AE342" s="204"/>
      <c r="AF342" s="206"/>
    </row>
    <row r="343" spans="1:32" ht="15">
      <c r="A343" s="153">
        <f t="shared" si="11"/>
        <v>337</v>
      </c>
      <c r="B343" s="91"/>
      <c r="C343" s="92"/>
      <c r="D343" s="179"/>
      <c r="E343" s="136" t="str">
        <f t="shared" si="10"/>
        <v>REVISAR CÉDULA</v>
      </c>
      <c r="F343" s="185"/>
      <c r="G343" s="185"/>
      <c r="H343" s="186"/>
      <c r="I343" s="98"/>
      <c r="J343" s="97"/>
      <c r="K343" s="93"/>
      <c r="L343" s="287" t="str">
        <f>_xlfn.IFERROR(VLOOKUP(CONCATENATE(I343,J343,K343),'Codigos Provincias'!$G$1:$H$1250,2,0),"CORREGIR")</f>
        <v>CORREGIR</v>
      </c>
      <c r="M343" s="94"/>
      <c r="N343" s="91"/>
      <c r="O343" s="90"/>
      <c r="P343" s="90"/>
      <c r="Q343" s="200"/>
      <c r="R343" s="291"/>
      <c r="S343" s="291"/>
      <c r="T343" s="291"/>
      <c r="U343" s="201"/>
      <c r="V343" s="96"/>
      <c r="W343" s="202"/>
      <c r="X343" s="203"/>
      <c r="Y343" s="96"/>
      <c r="Z343" s="204"/>
      <c r="AA343" s="205"/>
      <c r="AB343" s="204"/>
      <c r="AC343" s="99"/>
      <c r="AD343" s="99"/>
      <c r="AE343" s="204"/>
      <c r="AF343" s="206"/>
    </row>
    <row r="344" spans="1:32" ht="15">
      <c r="A344" s="153">
        <f t="shared" si="11"/>
        <v>338</v>
      </c>
      <c r="B344" s="91"/>
      <c r="C344" s="92"/>
      <c r="D344" s="179"/>
      <c r="E344" s="136" t="str">
        <f t="shared" si="10"/>
        <v>REVISAR CÉDULA</v>
      </c>
      <c r="F344" s="185"/>
      <c r="G344" s="185"/>
      <c r="H344" s="186"/>
      <c r="I344" s="98"/>
      <c r="J344" s="97"/>
      <c r="K344" s="93"/>
      <c r="L344" s="287" t="str">
        <f>_xlfn.IFERROR(VLOOKUP(CONCATENATE(I344,J344,K344),'Codigos Provincias'!$G$1:$H$1250,2,0),"CORREGIR")</f>
        <v>CORREGIR</v>
      </c>
      <c r="M344" s="94"/>
      <c r="N344" s="91"/>
      <c r="O344" s="90"/>
      <c r="P344" s="90"/>
      <c r="Q344" s="200"/>
      <c r="R344" s="291"/>
      <c r="S344" s="291"/>
      <c r="T344" s="291"/>
      <c r="U344" s="201"/>
      <c r="V344" s="96"/>
      <c r="W344" s="202"/>
      <c r="X344" s="203"/>
      <c r="Y344" s="96"/>
      <c r="Z344" s="204"/>
      <c r="AA344" s="205"/>
      <c r="AB344" s="204"/>
      <c r="AC344" s="99"/>
      <c r="AD344" s="99"/>
      <c r="AE344" s="204"/>
      <c r="AF344" s="206"/>
    </row>
    <row r="345" spans="1:32" ht="15">
      <c r="A345" s="153">
        <f t="shared" si="11"/>
        <v>339</v>
      </c>
      <c r="B345" s="91"/>
      <c r="C345" s="92"/>
      <c r="D345" s="179"/>
      <c r="E345" s="136" t="str">
        <f t="shared" si="10"/>
        <v>REVISAR CÉDULA</v>
      </c>
      <c r="F345" s="185"/>
      <c r="G345" s="185"/>
      <c r="H345" s="186"/>
      <c r="I345" s="98"/>
      <c r="J345" s="97"/>
      <c r="K345" s="93"/>
      <c r="L345" s="287" t="str">
        <f>_xlfn.IFERROR(VLOOKUP(CONCATENATE(I345,J345,K345),'Codigos Provincias'!$G$1:$H$1250,2,0),"CORREGIR")</f>
        <v>CORREGIR</v>
      </c>
      <c r="M345" s="94"/>
      <c r="N345" s="91"/>
      <c r="O345" s="90"/>
      <c r="P345" s="90"/>
      <c r="Q345" s="200"/>
      <c r="R345" s="291"/>
      <c r="S345" s="291"/>
      <c r="T345" s="291"/>
      <c r="U345" s="201"/>
      <c r="V345" s="96"/>
      <c r="W345" s="202"/>
      <c r="X345" s="203"/>
      <c r="Y345" s="96"/>
      <c r="Z345" s="204"/>
      <c r="AA345" s="205"/>
      <c r="AB345" s="204"/>
      <c r="AC345" s="99"/>
      <c r="AD345" s="99"/>
      <c r="AE345" s="204"/>
      <c r="AF345" s="206"/>
    </row>
    <row r="346" spans="1:32" ht="15">
      <c r="A346" s="153">
        <f t="shared" si="11"/>
        <v>340</v>
      </c>
      <c r="B346" s="91"/>
      <c r="C346" s="92"/>
      <c r="D346" s="179"/>
      <c r="E346" s="136" t="str">
        <f t="shared" si="10"/>
        <v>REVISAR CÉDULA</v>
      </c>
      <c r="F346" s="185"/>
      <c r="G346" s="185"/>
      <c r="H346" s="186"/>
      <c r="I346" s="98"/>
      <c r="J346" s="97"/>
      <c r="K346" s="93"/>
      <c r="L346" s="287" t="str">
        <f>_xlfn.IFERROR(VLOOKUP(CONCATENATE(I346,J346,K346),'Codigos Provincias'!$G$1:$H$1250,2,0),"CORREGIR")</f>
        <v>CORREGIR</v>
      </c>
      <c r="M346" s="94"/>
      <c r="N346" s="91"/>
      <c r="O346" s="90"/>
      <c r="P346" s="90"/>
      <c r="Q346" s="200"/>
      <c r="R346" s="291"/>
      <c r="S346" s="291"/>
      <c r="T346" s="291"/>
      <c r="U346" s="201"/>
      <c r="V346" s="96"/>
      <c r="W346" s="202"/>
      <c r="X346" s="203"/>
      <c r="Y346" s="96"/>
      <c r="Z346" s="204"/>
      <c r="AA346" s="205"/>
      <c r="AB346" s="204"/>
      <c r="AC346" s="99"/>
      <c r="AD346" s="99"/>
      <c r="AE346" s="204"/>
      <c r="AF346" s="206"/>
    </row>
    <row r="347" spans="1:32" ht="15">
      <c r="A347" s="153">
        <f t="shared" si="11"/>
        <v>341</v>
      </c>
      <c r="B347" s="91"/>
      <c r="C347" s="92"/>
      <c r="D347" s="179"/>
      <c r="E347" s="136" t="str">
        <f t="shared" si="10"/>
        <v>REVISAR CÉDULA</v>
      </c>
      <c r="F347" s="185"/>
      <c r="G347" s="185"/>
      <c r="H347" s="186"/>
      <c r="I347" s="98"/>
      <c r="J347" s="97"/>
      <c r="K347" s="93"/>
      <c r="L347" s="287" t="str">
        <f>_xlfn.IFERROR(VLOOKUP(CONCATENATE(I347,J347,K347),'Codigos Provincias'!$G$1:$H$1250,2,0),"CORREGIR")</f>
        <v>CORREGIR</v>
      </c>
      <c r="M347" s="94"/>
      <c r="N347" s="91"/>
      <c r="O347" s="90"/>
      <c r="P347" s="90"/>
      <c r="Q347" s="200"/>
      <c r="R347" s="291"/>
      <c r="S347" s="291"/>
      <c r="T347" s="291"/>
      <c r="U347" s="201"/>
      <c r="V347" s="96"/>
      <c r="W347" s="202"/>
      <c r="X347" s="203"/>
      <c r="Y347" s="96"/>
      <c r="Z347" s="204"/>
      <c r="AA347" s="205"/>
      <c r="AB347" s="204"/>
      <c r="AC347" s="99"/>
      <c r="AD347" s="99"/>
      <c r="AE347" s="204"/>
      <c r="AF347" s="206"/>
    </row>
    <row r="348" spans="1:32" ht="15">
      <c r="A348" s="153">
        <f t="shared" si="11"/>
        <v>342</v>
      </c>
      <c r="B348" s="91"/>
      <c r="C348" s="92"/>
      <c r="D348" s="179"/>
      <c r="E348" s="136" t="str">
        <f t="shared" si="10"/>
        <v>REVISAR CÉDULA</v>
      </c>
      <c r="F348" s="185"/>
      <c r="G348" s="185"/>
      <c r="H348" s="186"/>
      <c r="I348" s="98"/>
      <c r="J348" s="97"/>
      <c r="K348" s="93"/>
      <c r="L348" s="287" t="str">
        <f>_xlfn.IFERROR(VLOOKUP(CONCATENATE(I348,J348,K348),'Codigos Provincias'!$G$1:$H$1250,2,0),"CORREGIR")</f>
        <v>CORREGIR</v>
      </c>
      <c r="M348" s="94"/>
      <c r="N348" s="91"/>
      <c r="O348" s="90"/>
      <c r="P348" s="90"/>
      <c r="Q348" s="200"/>
      <c r="R348" s="291"/>
      <c r="S348" s="291"/>
      <c r="T348" s="291"/>
      <c r="U348" s="201"/>
      <c r="V348" s="96"/>
      <c r="W348" s="202"/>
      <c r="X348" s="203"/>
      <c r="Y348" s="96"/>
      <c r="Z348" s="204"/>
      <c r="AA348" s="205"/>
      <c r="AB348" s="204"/>
      <c r="AC348" s="99"/>
      <c r="AD348" s="99"/>
      <c r="AE348" s="204"/>
      <c r="AF348" s="206"/>
    </row>
    <row r="349" spans="1:32" ht="15">
      <c r="A349" s="153">
        <f t="shared" si="11"/>
        <v>343</v>
      </c>
      <c r="B349" s="91"/>
      <c r="C349" s="92"/>
      <c r="D349" s="179"/>
      <c r="E349" s="136" t="str">
        <f t="shared" si="10"/>
        <v>REVISAR CÉDULA</v>
      </c>
      <c r="F349" s="185"/>
      <c r="G349" s="185"/>
      <c r="H349" s="186"/>
      <c r="I349" s="98"/>
      <c r="J349" s="97"/>
      <c r="K349" s="93"/>
      <c r="L349" s="287" t="str">
        <f>_xlfn.IFERROR(VLOOKUP(CONCATENATE(I349,J349,K349),'Codigos Provincias'!$G$1:$H$1250,2,0),"CORREGIR")</f>
        <v>CORREGIR</v>
      </c>
      <c r="M349" s="94"/>
      <c r="N349" s="91"/>
      <c r="O349" s="90"/>
      <c r="P349" s="90"/>
      <c r="Q349" s="200"/>
      <c r="R349" s="291"/>
      <c r="S349" s="291"/>
      <c r="T349" s="291"/>
      <c r="U349" s="201"/>
      <c r="V349" s="96"/>
      <c r="W349" s="202"/>
      <c r="X349" s="203"/>
      <c r="Y349" s="96"/>
      <c r="Z349" s="204"/>
      <c r="AA349" s="205"/>
      <c r="AB349" s="204"/>
      <c r="AC349" s="99"/>
      <c r="AD349" s="99"/>
      <c r="AE349" s="204"/>
      <c r="AF349" s="206"/>
    </row>
    <row r="350" spans="1:32" ht="15">
      <c r="A350" s="153">
        <f t="shared" si="11"/>
        <v>344</v>
      </c>
      <c r="B350" s="91"/>
      <c r="C350" s="92"/>
      <c r="D350" s="179"/>
      <c r="E350" s="136" t="str">
        <f t="shared" si="10"/>
        <v>REVISAR CÉDULA</v>
      </c>
      <c r="F350" s="185"/>
      <c r="G350" s="185"/>
      <c r="H350" s="186"/>
      <c r="I350" s="98"/>
      <c r="J350" s="97"/>
      <c r="K350" s="93"/>
      <c r="L350" s="287" t="str">
        <f>_xlfn.IFERROR(VLOOKUP(CONCATENATE(I350,J350,K350),'Codigos Provincias'!$G$1:$H$1250,2,0),"CORREGIR")</f>
        <v>CORREGIR</v>
      </c>
      <c r="M350" s="94"/>
      <c r="N350" s="91"/>
      <c r="O350" s="90"/>
      <c r="P350" s="90"/>
      <c r="Q350" s="200"/>
      <c r="R350" s="291"/>
      <c r="S350" s="291"/>
      <c r="T350" s="291"/>
      <c r="U350" s="201"/>
      <c r="V350" s="96"/>
      <c r="W350" s="202"/>
      <c r="X350" s="203"/>
      <c r="Y350" s="96"/>
      <c r="Z350" s="204"/>
      <c r="AA350" s="205"/>
      <c r="AB350" s="204"/>
      <c r="AC350" s="99"/>
      <c r="AD350" s="99"/>
      <c r="AE350" s="204"/>
      <c r="AF350" s="206"/>
    </row>
    <row r="351" spans="1:32" ht="15">
      <c r="A351" s="153">
        <f t="shared" si="11"/>
        <v>345</v>
      </c>
      <c r="B351" s="91"/>
      <c r="C351" s="92"/>
      <c r="D351" s="179"/>
      <c r="E351" s="136" t="str">
        <f t="shared" si="10"/>
        <v>REVISAR CÉDULA</v>
      </c>
      <c r="F351" s="185"/>
      <c r="G351" s="185"/>
      <c r="H351" s="186"/>
      <c r="I351" s="98"/>
      <c r="J351" s="97"/>
      <c r="K351" s="93"/>
      <c r="L351" s="287" t="str">
        <f>_xlfn.IFERROR(VLOOKUP(CONCATENATE(I351,J351,K351),'Codigos Provincias'!$G$1:$H$1250,2,0),"CORREGIR")</f>
        <v>CORREGIR</v>
      </c>
      <c r="M351" s="94"/>
      <c r="N351" s="91"/>
      <c r="O351" s="90"/>
      <c r="P351" s="90"/>
      <c r="Q351" s="200"/>
      <c r="R351" s="291"/>
      <c r="S351" s="291"/>
      <c r="T351" s="291"/>
      <c r="U351" s="201"/>
      <c r="V351" s="96"/>
      <c r="W351" s="202"/>
      <c r="X351" s="203"/>
      <c r="Y351" s="96"/>
      <c r="Z351" s="204"/>
      <c r="AA351" s="205"/>
      <c r="AB351" s="204"/>
      <c r="AC351" s="99"/>
      <c r="AD351" s="99"/>
      <c r="AE351" s="204"/>
      <c r="AF351" s="206"/>
    </row>
    <row r="352" spans="1:32" ht="15">
      <c r="A352" s="153">
        <f t="shared" si="11"/>
        <v>346</v>
      </c>
      <c r="B352" s="91"/>
      <c r="C352" s="92"/>
      <c r="D352" s="179"/>
      <c r="E352" s="136" t="str">
        <f t="shared" si="10"/>
        <v>REVISAR CÉDULA</v>
      </c>
      <c r="F352" s="185"/>
      <c r="G352" s="185"/>
      <c r="H352" s="186"/>
      <c r="I352" s="98"/>
      <c r="J352" s="97"/>
      <c r="K352" s="93"/>
      <c r="L352" s="287" t="str">
        <f>_xlfn.IFERROR(VLOOKUP(CONCATENATE(I352,J352,K352),'Codigos Provincias'!$G$1:$H$1250,2,0),"CORREGIR")</f>
        <v>CORREGIR</v>
      </c>
      <c r="M352" s="94"/>
      <c r="N352" s="91"/>
      <c r="O352" s="90"/>
      <c r="P352" s="90"/>
      <c r="Q352" s="200"/>
      <c r="R352" s="291"/>
      <c r="S352" s="291"/>
      <c r="T352" s="291"/>
      <c r="U352" s="201"/>
      <c r="V352" s="96"/>
      <c r="W352" s="202"/>
      <c r="X352" s="203"/>
      <c r="Y352" s="96"/>
      <c r="Z352" s="204"/>
      <c r="AA352" s="205"/>
      <c r="AB352" s="204"/>
      <c r="AC352" s="99"/>
      <c r="AD352" s="99"/>
      <c r="AE352" s="204"/>
      <c r="AF352" s="206"/>
    </row>
    <row r="353" spans="1:32" ht="15">
      <c r="A353" s="153">
        <f t="shared" si="11"/>
        <v>347</v>
      </c>
      <c r="B353" s="91"/>
      <c r="C353" s="92"/>
      <c r="D353" s="179"/>
      <c r="E353" s="136" t="str">
        <f t="shared" si="10"/>
        <v>REVISAR CÉDULA</v>
      </c>
      <c r="F353" s="185"/>
      <c r="G353" s="185"/>
      <c r="H353" s="186"/>
      <c r="I353" s="98"/>
      <c r="J353" s="97"/>
      <c r="K353" s="93"/>
      <c r="L353" s="287" t="str">
        <f>_xlfn.IFERROR(VLOOKUP(CONCATENATE(I353,J353,K353),'Codigos Provincias'!$G$1:$H$1250,2,0),"CORREGIR")</f>
        <v>CORREGIR</v>
      </c>
      <c r="M353" s="94"/>
      <c r="N353" s="91"/>
      <c r="O353" s="90"/>
      <c r="P353" s="90"/>
      <c r="Q353" s="200"/>
      <c r="R353" s="291"/>
      <c r="S353" s="291"/>
      <c r="T353" s="291"/>
      <c r="U353" s="201"/>
      <c r="V353" s="96"/>
      <c r="W353" s="202"/>
      <c r="X353" s="203"/>
      <c r="Y353" s="96"/>
      <c r="Z353" s="204"/>
      <c r="AA353" s="205"/>
      <c r="AB353" s="204"/>
      <c r="AC353" s="99"/>
      <c r="AD353" s="99"/>
      <c r="AE353" s="204"/>
      <c r="AF353" s="206"/>
    </row>
    <row r="354" spans="1:32" ht="15">
      <c r="A354" s="153">
        <f t="shared" si="11"/>
        <v>348</v>
      </c>
      <c r="B354" s="91"/>
      <c r="C354" s="92"/>
      <c r="D354" s="179"/>
      <c r="E354" s="136" t="str">
        <f t="shared" si="10"/>
        <v>REVISAR CÉDULA</v>
      </c>
      <c r="F354" s="185"/>
      <c r="G354" s="185"/>
      <c r="H354" s="186"/>
      <c r="I354" s="98"/>
      <c r="J354" s="97"/>
      <c r="K354" s="93"/>
      <c r="L354" s="287" t="str">
        <f>_xlfn.IFERROR(VLOOKUP(CONCATENATE(I354,J354,K354),'Codigos Provincias'!$G$1:$H$1250,2,0),"CORREGIR")</f>
        <v>CORREGIR</v>
      </c>
      <c r="M354" s="94"/>
      <c r="N354" s="91"/>
      <c r="O354" s="90"/>
      <c r="P354" s="90"/>
      <c r="Q354" s="200"/>
      <c r="R354" s="291"/>
      <c r="S354" s="291"/>
      <c r="T354" s="291"/>
      <c r="U354" s="201"/>
      <c r="V354" s="96"/>
      <c r="W354" s="202"/>
      <c r="X354" s="203"/>
      <c r="Y354" s="96"/>
      <c r="Z354" s="204"/>
      <c r="AA354" s="205"/>
      <c r="AB354" s="204"/>
      <c r="AC354" s="99"/>
      <c r="AD354" s="99"/>
      <c r="AE354" s="204"/>
      <c r="AF354" s="206"/>
    </row>
    <row r="355" spans="1:32" ht="15">
      <c r="A355" s="153">
        <f t="shared" si="11"/>
        <v>349</v>
      </c>
      <c r="B355" s="91"/>
      <c r="C355" s="92"/>
      <c r="D355" s="179"/>
      <c r="E355" s="136" t="str">
        <f t="shared" si="10"/>
        <v>REVISAR CÉDULA</v>
      </c>
      <c r="F355" s="185"/>
      <c r="G355" s="185"/>
      <c r="H355" s="186"/>
      <c r="I355" s="98"/>
      <c r="J355" s="97"/>
      <c r="K355" s="93"/>
      <c r="L355" s="287" t="str">
        <f>_xlfn.IFERROR(VLOOKUP(CONCATENATE(I355,J355,K355),'Codigos Provincias'!$G$1:$H$1250,2,0),"CORREGIR")</f>
        <v>CORREGIR</v>
      </c>
      <c r="M355" s="94"/>
      <c r="N355" s="91"/>
      <c r="O355" s="90"/>
      <c r="P355" s="90"/>
      <c r="Q355" s="200"/>
      <c r="R355" s="291"/>
      <c r="S355" s="291"/>
      <c r="T355" s="291"/>
      <c r="U355" s="201"/>
      <c r="V355" s="96"/>
      <c r="W355" s="202"/>
      <c r="X355" s="203"/>
      <c r="Y355" s="96"/>
      <c r="Z355" s="204"/>
      <c r="AA355" s="205"/>
      <c r="AB355" s="204"/>
      <c r="AC355" s="99"/>
      <c r="AD355" s="99"/>
      <c r="AE355" s="204"/>
      <c r="AF355" s="206"/>
    </row>
    <row r="356" spans="1:32" ht="15">
      <c r="A356" s="153">
        <f t="shared" si="11"/>
        <v>350</v>
      </c>
      <c r="B356" s="91"/>
      <c r="C356" s="92"/>
      <c r="D356" s="179"/>
      <c r="E356" s="136" t="str">
        <f t="shared" si="10"/>
        <v>REVISAR CÉDULA</v>
      </c>
      <c r="F356" s="185"/>
      <c r="G356" s="185"/>
      <c r="H356" s="186"/>
      <c r="I356" s="98"/>
      <c r="J356" s="97"/>
      <c r="K356" s="93"/>
      <c r="L356" s="287" t="str">
        <f>_xlfn.IFERROR(VLOOKUP(CONCATENATE(I356,J356,K356),'Codigos Provincias'!$G$1:$H$1250,2,0),"CORREGIR")</f>
        <v>CORREGIR</v>
      </c>
      <c r="M356" s="94"/>
      <c r="N356" s="91"/>
      <c r="O356" s="90"/>
      <c r="P356" s="90"/>
      <c r="Q356" s="200"/>
      <c r="R356" s="291"/>
      <c r="S356" s="291"/>
      <c r="T356" s="291"/>
      <c r="U356" s="201"/>
      <c r="V356" s="96"/>
      <c r="W356" s="202"/>
      <c r="X356" s="203"/>
      <c r="Y356" s="96"/>
      <c r="Z356" s="204"/>
      <c r="AA356" s="205"/>
      <c r="AB356" s="204"/>
      <c r="AC356" s="99"/>
      <c r="AD356" s="99"/>
      <c r="AE356" s="204"/>
      <c r="AF356" s="206"/>
    </row>
    <row r="357" spans="1:32" ht="15">
      <c r="A357" s="153">
        <f t="shared" si="11"/>
        <v>351</v>
      </c>
      <c r="B357" s="91"/>
      <c r="C357" s="92"/>
      <c r="D357" s="179"/>
      <c r="E357" s="136" t="str">
        <f t="shared" si="10"/>
        <v>REVISAR CÉDULA</v>
      </c>
      <c r="F357" s="185"/>
      <c r="G357" s="185"/>
      <c r="H357" s="186"/>
      <c r="I357" s="98"/>
      <c r="J357" s="97"/>
      <c r="K357" s="93"/>
      <c r="L357" s="287" t="str">
        <f>_xlfn.IFERROR(VLOOKUP(CONCATENATE(I357,J357,K357),'Codigos Provincias'!$G$1:$H$1250,2,0),"CORREGIR")</f>
        <v>CORREGIR</v>
      </c>
      <c r="M357" s="94"/>
      <c r="N357" s="91"/>
      <c r="O357" s="90"/>
      <c r="P357" s="90"/>
      <c r="Q357" s="200"/>
      <c r="R357" s="291"/>
      <c r="S357" s="291"/>
      <c r="T357" s="291"/>
      <c r="U357" s="201"/>
      <c r="V357" s="96"/>
      <c r="W357" s="202"/>
      <c r="X357" s="203"/>
      <c r="Y357" s="96"/>
      <c r="Z357" s="204"/>
      <c r="AA357" s="205"/>
      <c r="AB357" s="204"/>
      <c r="AC357" s="99"/>
      <c r="AD357" s="99"/>
      <c r="AE357" s="204"/>
      <c r="AF357" s="206"/>
    </row>
    <row r="358" spans="1:32" ht="15">
      <c r="A358" s="153">
        <f t="shared" si="11"/>
        <v>352</v>
      </c>
      <c r="B358" s="91"/>
      <c r="C358" s="92"/>
      <c r="D358" s="179"/>
      <c r="E358" s="136" t="str">
        <f t="shared" si="10"/>
        <v>REVISAR CÉDULA</v>
      </c>
      <c r="F358" s="185"/>
      <c r="G358" s="185"/>
      <c r="H358" s="186"/>
      <c r="I358" s="98"/>
      <c r="J358" s="97"/>
      <c r="K358" s="93"/>
      <c r="L358" s="287" t="str">
        <f>_xlfn.IFERROR(VLOOKUP(CONCATENATE(I358,J358,K358),'Codigos Provincias'!$G$1:$H$1250,2,0),"CORREGIR")</f>
        <v>CORREGIR</v>
      </c>
      <c r="M358" s="94"/>
      <c r="N358" s="91"/>
      <c r="O358" s="90"/>
      <c r="P358" s="90"/>
      <c r="Q358" s="200"/>
      <c r="R358" s="291"/>
      <c r="S358" s="291"/>
      <c r="T358" s="291"/>
      <c r="U358" s="201"/>
      <c r="V358" s="96"/>
      <c r="W358" s="202"/>
      <c r="X358" s="203"/>
      <c r="Y358" s="96"/>
      <c r="Z358" s="204"/>
      <c r="AA358" s="205"/>
      <c r="AB358" s="204"/>
      <c r="AC358" s="99"/>
      <c r="AD358" s="99"/>
      <c r="AE358" s="204"/>
      <c r="AF358" s="206"/>
    </row>
    <row r="359" spans="1:32" ht="15">
      <c r="A359" s="153">
        <f t="shared" si="11"/>
        <v>353</v>
      </c>
      <c r="B359" s="91"/>
      <c r="C359" s="92"/>
      <c r="D359" s="179"/>
      <c r="E359" s="136" t="str">
        <f t="shared" si="10"/>
        <v>REVISAR CÉDULA</v>
      </c>
      <c r="F359" s="185"/>
      <c r="G359" s="185"/>
      <c r="H359" s="186"/>
      <c r="I359" s="98"/>
      <c r="J359" s="97"/>
      <c r="K359" s="93"/>
      <c r="L359" s="287" t="str">
        <f>_xlfn.IFERROR(VLOOKUP(CONCATENATE(I359,J359,K359),'Codigos Provincias'!$G$1:$H$1250,2,0),"CORREGIR")</f>
        <v>CORREGIR</v>
      </c>
      <c r="M359" s="94"/>
      <c r="N359" s="91"/>
      <c r="O359" s="90"/>
      <c r="P359" s="90"/>
      <c r="Q359" s="200"/>
      <c r="R359" s="291"/>
      <c r="S359" s="291"/>
      <c r="T359" s="291"/>
      <c r="U359" s="201"/>
      <c r="V359" s="96"/>
      <c r="W359" s="202"/>
      <c r="X359" s="203"/>
      <c r="Y359" s="96"/>
      <c r="Z359" s="204"/>
      <c r="AA359" s="205"/>
      <c r="AB359" s="204"/>
      <c r="AC359" s="99"/>
      <c r="AD359" s="99"/>
      <c r="AE359" s="204"/>
      <c r="AF359" s="206"/>
    </row>
    <row r="360" spans="1:32" ht="15">
      <c r="A360" s="153">
        <f t="shared" si="11"/>
        <v>354</v>
      </c>
      <c r="B360" s="91"/>
      <c r="C360" s="92"/>
      <c r="D360" s="179"/>
      <c r="E360" s="136" t="str">
        <f t="shared" si="10"/>
        <v>REVISAR CÉDULA</v>
      </c>
      <c r="F360" s="185"/>
      <c r="G360" s="185"/>
      <c r="H360" s="186"/>
      <c r="I360" s="98"/>
      <c r="J360" s="97"/>
      <c r="K360" s="93"/>
      <c r="L360" s="287" t="str">
        <f>_xlfn.IFERROR(VLOOKUP(CONCATENATE(I360,J360,K360),'Codigos Provincias'!$G$1:$H$1250,2,0),"CORREGIR")</f>
        <v>CORREGIR</v>
      </c>
      <c r="M360" s="94"/>
      <c r="N360" s="91"/>
      <c r="O360" s="90"/>
      <c r="P360" s="90"/>
      <c r="Q360" s="200"/>
      <c r="R360" s="291"/>
      <c r="S360" s="291"/>
      <c r="T360" s="291"/>
      <c r="U360" s="201"/>
      <c r="V360" s="96"/>
      <c r="W360" s="202"/>
      <c r="X360" s="203"/>
      <c r="Y360" s="96"/>
      <c r="Z360" s="204"/>
      <c r="AA360" s="205"/>
      <c r="AB360" s="204"/>
      <c r="AC360" s="99"/>
      <c r="AD360" s="99"/>
      <c r="AE360" s="204"/>
      <c r="AF360" s="206"/>
    </row>
    <row r="361" spans="1:32" ht="15">
      <c r="A361" s="153">
        <f t="shared" si="11"/>
        <v>355</v>
      </c>
      <c r="B361" s="91"/>
      <c r="C361" s="92"/>
      <c r="D361" s="179"/>
      <c r="E361" s="136" t="str">
        <f t="shared" si="10"/>
        <v>REVISAR CÉDULA</v>
      </c>
      <c r="F361" s="185"/>
      <c r="G361" s="185"/>
      <c r="H361" s="186"/>
      <c r="I361" s="98"/>
      <c r="J361" s="97"/>
      <c r="K361" s="93"/>
      <c r="L361" s="287" t="str">
        <f>_xlfn.IFERROR(VLOOKUP(CONCATENATE(I361,J361,K361),'Codigos Provincias'!$G$1:$H$1250,2,0),"CORREGIR")</f>
        <v>CORREGIR</v>
      </c>
      <c r="M361" s="94"/>
      <c r="N361" s="91"/>
      <c r="O361" s="90"/>
      <c r="P361" s="90"/>
      <c r="Q361" s="200"/>
      <c r="R361" s="291"/>
      <c r="S361" s="291"/>
      <c r="T361" s="291"/>
      <c r="U361" s="201"/>
      <c r="V361" s="96"/>
      <c r="W361" s="202"/>
      <c r="X361" s="203"/>
      <c r="Y361" s="96"/>
      <c r="Z361" s="204"/>
      <c r="AA361" s="205"/>
      <c r="AB361" s="204"/>
      <c r="AC361" s="99"/>
      <c r="AD361" s="99"/>
      <c r="AE361" s="204"/>
      <c r="AF361" s="206"/>
    </row>
    <row r="362" spans="1:32" ht="15">
      <c r="A362" s="153">
        <f t="shared" si="11"/>
        <v>356</v>
      </c>
      <c r="B362" s="91"/>
      <c r="C362" s="92"/>
      <c r="D362" s="179"/>
      <c r="E362" s="136" t="str">
        <f t="shared" si="10"/>
        <v>REVISAR CÉDULA</v>
      </c>
      <c r="F362" s="185"/>
      <c r="G362" s="185"/>
      <c r="H362" s="186"/>
      <c r="I362" s="98"/>
      <c r="J362" s="97"/>
      <c r="K362" s="93"/>
      <c r="L362" s="287" t="str">
        <f>_xlfn.IFERROR(VLOOKUP(CONCATENATE(I362,J362,K362),'Codigos Provincias'!$G$1:$H$1250,2,0),"CORREGIR")</f>
        <v>CORREGIR</v>
      </c>
      <c r="M362" s="94"/>
      <c r="N362" s="91"/>
      <c r="O362" s="90"/>
      <c r="P362" s="90"/>
      <c r="Q362" s="200"/>
      <c r="R362" s="291"/>
      <c r="S362" s="291"/>
      <c r="T362" s="291"/>
      <c r="U362" s="201"/>
      <c r="V362" s="96"/>
      <c r="W362" s="202"/>
      <c r="X362" s="203"/>
      <c r="Y362" s="96"/>
      <c r="Z362" s="204"/>
      <c r="AA362" s="205"/>
      <c r="AB362" s="204"/>
      <c r="AC362" s="99"/>
      <c r="AD362" s="99"/>
      <c r="AE362" s="204"/>
      <c r="AF362" s="206"/>
    </row>
    <row r="363" spans="1:32" ht="15">
      <c r="A363" s="153">
        <f t="shared" si="11"/>
        <v>357</v>
      </c>
      <c r="B363" s="91"/>
      <c r="C363" s="92"/>
      <c r="D363" s="179"/>
      <c r="E363" s="136" t="str">
        <f t="shared" si="10"/>
        <v>REVISAR CÉDULA</v>
      </c>
      <c r="F363" s="185"/>
      <c r="G363" s="185"/>
      <c r="H363" s="186"/>
      <c r="I363" s="98"/>
      <c r="J363" s="97"/>
      <c r="K363" s="93"/>
      <c r="L363" s="287" t="str">
        <f>_xlfn.IFERROR(VLOOKUP(CONCATENATE(I363,J363,K363),'Codigos Provincias'!$G$1:$H$1250,2,0),"CORREGIR")</f>
        <v>CORREGIR</v>
      </c>
      <c r="M363" s="94"/>
      <c r="N363" s="91"/>
      <c r="O363" s="90"/>
      <c r="P363" s="90"/>
      <c r="Q363" s="200"/>
      <c r="R363" s="291"/>
      <c r="S363" s="291"/>
      <c r="T363" s="291"/>
      <c r="U363" s="201"/>
      <c r="V363" s="96"/>
      <c r="W363" s="202"/>
      <c r="X363" s="203"/>
      <c r="Y363" s="96"/>
      <c r="Z363" s="204"/>
      <c r="AA363" s="205"/>
      <c r="AB363" s="204"/>
      <c r="AC363" s="99"/>
      <c r="AD363" s="99"/>
      <c r="AE363" s="204"/>
      <c r="AF363" s="206"/>
    </row>
    <row r="364" spans="1:32" ht="15">
      <c r="A364" s="153">
        <f t="shared" si="11"/>
        <v>358</v>
      </c>
      <c r="B364" s="91"/>
      <c r="C364" s="92"/>
      <c r="D364" s="179"/>
      <c r="E364" s="136" t="str">
        <f t="shared" si="10"/>
        <v>REVISAR CÉDULA</v>
      </c>
      <c r="F364" s="185"/>
      <c r="G364" s="185"/>
      <c r="H364" s="186"/>
      <c r="I364" s="98"/>
      <c r="J364" s="97"/>
      <c r="K364" s="93"/>
      <c r="L364" s="287" t="str">
        <f>_xlfn.IFERROR(VLOOKUP(CONCATENATE(I364,J364,K364),'Codigos Provincias'!$G$1:$H$1250,2,0),"CORREGIR")</f>
        <v>CORREGIR</v>
      </c>
      <c r="M364" s="94"/>
      <c r="N364" s="91"/>
      <c r="O364" s="90"/>
      <c r="P364" s="90"/>
      <c r="Q364" s="200"/>
      <c r="R364" s="291"/>
      <c r="S364" s="291"/>
      <c r="T364" s="291"/>
      <c r="U364" s="201"/>
      <c r="V364" s="96"/>
      <c r="W364" s="202"/>
      <c r="X364" s="203"/>
      <c r="Y364" s="96"/>
      <c r="Z364" s="204"/>
      <c r="AA364" s="205"/>
      <c r="AB364" s="204"/>
      <c r="AC364" s="99"/>
      <c r="AD364" s="99"/>
      <c r="AE364" s="204"/>
      <c r="AF364" s="206"/>
    </row>
    <row r="365" spans="1:32" ht="15">
      <c r="A365" s="153">
        <f t="shared" si="11"/>
        <v>359</v>
      </c>
      <c r="B365" s="91"/>
      <c r="C365" s="92"/>
      <c r="D365" s="179"/>
      <c r="E365" s="136" t="str">
        <f t="shared" si="10"/>
        <v>REVISAR CÉDULA</v>
      </c>
      <c r="F365" s="185"/>
      <c r="G365" s="185"/>
      <c r="H365" s="186"/>
      <c r="I365" s="98"/>
      <c r="J365" s="97"/>
      <c r="K365" s="93"/>
      <c r="L365" s="287" t="str">
        <f>_xlfn.IFERROR(VLOOKUP(CONCATENATE(I365,J365,K365),'Codigos Provincias'!$G$1:$H$1250,2,0),"CORREGIR")</f>
        <v>CORREGIR</v>
      </c>
      <c r="M365" s="94"/>
      <c r="N365" s="91"/>
      <c r="O365" s="90"/>
      <c r="P365" s="90"/>
      <c r="Q365" s="200"/>
      <c r="R365" s="291"/>
      <c r="S365" s="291"/>
      <c r="T365" s="291"/>
      <c r="U365" s="201"/>
      <c r="V365" s="96"/>
      <c r="W365" s="202"/>
      <c r="X365" s="203"/>
      <c r="Y365" s="96"/>
      <c r="Z365" s="204"/>
      <c r="AA365" s="205"/>
      <c r="AB365" s="204"/>
      <c r="AC365" s="99"/>
      <c r="AD365" s="99"/>
      <c r="AE365" s="204"/>
      <c r="AF365" s="206"/>
    </row>
    <row r="366" spans="1:32" ht="15">
      <c r="A366" s="153">
        <f t="shared" si="11"/>
        <v>360</v>
      </c>
      <c r="B366" s="91"/>
      <c r="C366" s="92"/>
      <c r="D366" s="179"/>
      <c r="E366" s="136" t="str">
        <f t="shared" si="10"/>
        <v>REVISAR CÉDULA</v>
      </c>
      <c r="F366" s="185"/>
      <c r="G366" s="185"/>
      <c r="H366" s="186"/>
      <c r="I366" s="98"/>
      <c r="J366" s="97"/>
      <c r="K366" s="93"/>
      <c r="L366" s="287" t="str">
        <f>_xlfn.IFERROR(VLOOKUP(CONCATENATE(I366,J366,K366),'Codigos Provincias'!$G$1:$H$1250,2,0),"CORREGIR")</f>
        <v>CORREGIR</v>
      </c>
      <c r="M366" s="94"/>
      <c r="N366" s="91"/>
      <c r="O366" s="90"/>
      <c r="P366" s="90"/>
      <c r="Q366" s="200"/>
      <c r="R366" s="291"/>
      <c r="S366" s="291"/>
      <c r="T366" s="291"/>
      <c r="U366" s="201"/>
      <c r="V366" s="96"/>
      <c r="W366" s="202"/>
      <c r="X366" s="203"/>
      <c r="Y366" s="96"/>
      <c r="Z366" s="204"/>
      <c r="AA366" s="205"/>
      <c r="AB366" s="204"/>
      <c r="AC366" s="99"/>
      <c r="AD366" s="99"/>
      <c r="AE366" s="204"/>
      <c r="AF366" s="206"/>
    </row>
    <row r="367" spans="1:32" ht="15">
      <c r="A367" s="153">
        <f t="shared" si="11"/>
        <v>361</v>
      </c>
      <c r="B367" s="91"/>
      <c r="C367" s="92"/>
      <c r="D367" s="179"/>
      <c r="E367" s="136" t="str">
        <f t="shared" si="10"/>
        <v>REVISAR CÉDULA</v>
      </c>
      <c r="F367" s="185"/>
      <c r="G367" s="185"/>
      <c r="H367" s="186"/>
      <c r="I367" s="98"/>
      <c r="J367" s="97"/>
      <c r="K367" s="93"/>
      <c r="L367" s="287" t="str">
        <f>_xlfn.IFERROR(VLOOKUP(CONCATENATE(I367,J367,K367),'Codigos Provincias'!$G$1:$H$1250,2,0),"CORREGIR")</f>
        <v>CORREGIR</v>
      </c>
      <c r="M367" s="94"/>
      <c r="N367" s="91"/>
      <c r="O367" s="90"/>
      <c r="P367" s="90"/>
      <c r="Q367" s="200"/>
      <c r="R367" s="291"/>
      <c r="S367" s="291"/>
      <c r="T367" s="291"/>
      <c r="U367" s="201"/>
      <c r="V367" s="96"/>
      <c r="W367" s="202"/>
      <c r="X367" s="203"/>
      <c r="Y367" s="96"/>
      <c r="Z367" s="204"/>
      <c r="AA367" s="205"/>
      <c r="AB367" s="204"/>
      <c r="AC367" s="99"/>
      <c r="AD367" s="99"/>
      <c r="AE367" s="204"/>
      <c r="AF367" s="206"/>
    </row>
    <row r="368" spans="1:32" ht="15">
      <c r="A368" s="153">
        <f t="shared" si="11"/>
        <v>362</v>
      </c>
      <c r="B368" s="91"/>
      <c r="C368" s="92"/>
      <c r="D368" s="179"/>
      <c r="E368" s="136" t="str">
        <f t="shared" si="10"/>
        <v>REVISAR CÉDULA</v>
      </c>
      <c r="F368" s="185"/>
      <c r="G368" s="185"/>
      <c r="H368" s="186"/>
      <c r="I368" s="98"/>
      <c r="J368" s="97"/>
      <c r="K368" s="93"/>
      <c r="L368" s="287" t="str">
        <f>_xlfn.IFERROR(VLOOKUP(CONCATENATE(I368,J368,K368),'Codigos Provincias'!$G$1:$H$1250,2,0),"CORREGIR")</f>
        <v>CORREGIR</v>
      </c>
      <c r="M368" s="94"/>
      <c r="N368" s="91"/>
      <c r="O368" s="90"/>
      <c r="P368" s="90"/>
      <c r="Q368" s="200"/>
      <c r="R368" s="291"/>
      <c r="S368" s="291"/>
      <c r="T368" s="291"/>
      <c r="U368" s="201"/>
      <c r="V368" s="96"/>
      <c r="W368" s="202"/>
      <c r="X368" s="203"/>
      <c r="Y368" s="96"/>
      <c r="Z368" s="204"/>
      <c r="AA368" s="205"/>
      <c r="AB368" s="204"/>
      <c r="AC368" s="99"/>
      <c r="AD368" s="99"/>
      <c r="AE368" s="204"/>
      <c r="AF368" s="206"/>
    </row>
    <row r="369" spans="1:32" ht="15">
      <c r="A369" s="153">
        <f t="shared" si="11"/>
        <v>363</v>
      </c>
      <c r="B369" s="91"/>
      <c r="C369" s="92"/>
      <c r="D369" s="179"/>
      <c r="E369" s="136" t="str">
        <f t="shared" si="10"/>
        <v>REVISAR CÉDULA</v>
      </c>
      <c r="F369" s="185"/>
      <c r="G369" s="185"/>
      <c r="H369" s="186"/>
      <c r="I369" s="98"/>
      <c r="J369" s="97"/>
      <c r="K369" s="93"/>
      <c r="L369" s="287" t="str">
        <f>_xlfn.IFERROR(VLOOKUP(CONCATENATE(I369,J369,K369),'Codigos Provincias'!$G$1:$H$1250,2,0),"CORREGIR")</f>
        <v>CORREGIR</v>
      </c>
      <c r="M369" s="94"/>
      <c r="N369" s="91"/>
      <c r="O369" s="90"/>
      <c r="P369" s="90"/>
      <c r="Q369" s="200"/>
      <c r="R369" s="291"/>
      <c r="S369" s="291"/>
      <c r="T369" s="291"/>
      <c r="U369" s="201"/>
      <c r="V369" s="96"/>
      <c r="W369" s="202"/>
      <c r="X369" s="203"/>
      <c r="Y369" s="96"/>
      <c r="Z369" s="204"/>
      <c r="AA369" s="205"/>
      <c r="AB369" s="204"/>
      <c r="AC369" s="99"/>
      <c r="AD369" s="99"/>
      <c r="AE369" s="204"/>
      <c r="AF369" s="206"/>
    </row>
    <row r="370" spans="1:32" ht="15">
      <c r="A370" s="153">
        <f t="shared" si="11"/>
        <v>364</v>
      </c>
      <c r="B370" s="91"/>
      <c r="C370" s="92"/>
      <c r="D370" s="179"/>
      <c r="E370" s="136" t="str">
        <f t="shared" si="10"/>
        <v>REVISAR CÉDULA</v>
      </c>
      <c r="F370" s="185"/>
      <c r="G370" s="185"/>
      <c r="H370" s="186"/>
      <c r="I370" s="98"/>
      <c r="J370" s="97"/>
      <c r="K370" s="93"/>
      <c r="L370" s="287" t="str">
        <f>_xlfn.IFERROR(VLOOKUP(CONCATENATE(I370,J370,K370),'Codigos Provincias'!$G$1:$H$1250,2,0),"CORREGIR")</f>
        <v>CORREGIR</v>
      </c>
      <c r="M370" s="94"/>
      <c r="N370" s="91"/>
      <c r="O370" s="90"/>
      <c r="P370" s="90"/>
      <c r="Q370" s="200"/>
      <c r="R370" s="291"/>
      <c r="S370" s="291"/>
      <c r="T370" s="291"/>
      <c r="U370" s="201"/>
      <c r="V370" s="96"/>
      <c r="W370" s="202"/>
      <c r="X370" s="203"/>
      <c r="Y370" s="96"/>
      <c r="Z370" s="204"/>
      <c r="AA370" s="205"/>
      <c r="AB370" s="204"/>
      <c r="AC370" s="99"/>
      <c r="AD370" s="99"/>
      <c r="AE370" s="204"/>
      <c r="AF370" s="206"/>
    </row>
    <row r="371" spans="1:32" ht="15">
      <c r="A371" s="153">
        <f t="shared" si="11"/>
        <v>365</v>
      </c>
      <c r="B371" s="91"/>
      <c r="C371" s="92"/>
      <c r="D371" s="179"/>
      <c r="E371" s="136" t="str">
        <f t="shared" si="10"/>
        <v>REVISAR CÉDULA</v>
      </c>
      <c r="F371" s="185"/>
      <c r="G371" s="185"/>
      <c r="H371" s="186"/>
      <c r="I371" s="98"/>
      <c r="J371" s="97"/>
      <c r="K371" s="93"/>
      <c r="L371" s="287" t="str">
        <f>_xlfn.IFERROR(VLOOKUP(CONCATENATE(I371,J371,K371),'Codigos Provincias'!$G$1:$H$1250,2,0),"CORREGIR")</f>
        <v>CORREGIR</v>
      </c>
      <c r="M371" s="94"/>
      <c r="N371" s="91"/>
      <c r="O371" s="90"/>
      <c r="P371" s="90"/>
      <c r="Q371" s="200"/>
      <c r="R371" s="291"/>
      <c r="S371" s="291"/>
      <c r="T371" s="291"/>
      <c r="U371" s="201"/>
      <c r="V371" s="96"/>
      <c r="W371" s="202"/>
      <c r="X371" s="203"/>
      <c r="Y371" s="96"/>
      <c r="Z371" s="204"/>
      <c r="AA371" s="205"/>
      <c r="AB371" s="204"/>
      <c r="AC371" s="99"/>
      <c r="AD371" s="99"/>
      <c r="AE371" s="204"/>
      <c r="AF371" s="206"/>
    </row>
    <row r="372" spans="1:32" ht="15">
      <c r="A372" s="153">
        <f t="shared" si="11"/>
        <v>366</v>
      </c>
      <c r="B372" s="91"/>
      <c r="C372" s="92"/>
      <c r="D372" s="179"/>
      <c r="E372" s="136" t="str">
        <f t="shared" si="10"/>
        <v>REVISAR CÉDULA</v>
      </c>
      <c r="F372" s="185"/>
      <c r="G372" s="185"/>
      <c r="H372" s="186"/>
      <c r="I372" s="98"/>
      <c r="J372" s="97"/>
      <c r="K372" s="93"/>
      <c r="L372" s="287" t="str">
        <f>_xlfn.IFERROR(VLOOKUP(CONCATENATE(I372,J372,K372),'Codigos Provincias'!$G$1:$H$1250,2,0),"CORREGIR")</f>
        <v>CORREGIR</v>
      </c>
      <c r="M372" s="94"/>
      <c r="N372" s="91"/>
      <c r="O372" s="90"/>
      <c r="P372" s="90"/>
      <c r="Q372" s="200"/>
      <c r="R372" s="291"/>
      <c r="S372" s="291"/>
      <c r="T372" s="291"/>
      <c r="U372" s="201"/>
      <c r="V372" s="96"/>
      <c r="W372" s="202"/>
      <c r="X372" s="203"/>
      <c r="Y372" s="96"/>
      <c r="Z372" s="204"/>
      <c r="AA372" s="205"/>
      <c r="AB372" s="204"/>
      <c r="AC372" s="99"/>
      <c r="AD372" s="99"/>
      <c r="AE372" s="204"/>
      <c r="AF372" s="206"/>
    </row>
    <row r="373" spans="1:32" ht="15">
      <c r="A373" s="153">
        <f t="shared" si="11"/>
        <v>367</v>
      </c>
      <c r="B373" s="91"/>
      <c r="C373" s="92"/>
      <c r="D373" s="179"/>
      <c r="E373" s="136" t="str">
        <f t="shared" si="10"/>
        <v>REVISAR CÉDULA</v>
      </c>
      <c r="F373" s="185"/>
      <c r="G373" s="185"/>
      <c r="H373" s="186"/>
      <c r="I373" s="98"/>
      <c r="J373" s="97"/>
      <c r="K373" s="93"/>
      <c r="L373" s="287" t="str">
        <f>_xlfn.IFERROR(VLOOKUP(CONCATENATE(I373,J373,K373),'Codigos Provincias'!$G$1:$H$1250,2,0),"CORREGIR")</f>
        <v>CORREGIR</v>
      </c>
      <c r="M373" s="94"/>
      <c r="N373" s="91"/>
      <c r="O373" s="90"/>
      <c r="P373" s="90"/>
      <c r="Q373" s="200"/>
      <c r="R373" s="291"/>
      <c r="S373" s="291"/>
      <c r="T373" s="291"/>
      <c r="U373" s="201"/>
      <c r="V373" s="96"/>
      <c r="W373" s="202"/>
      <c r="X373" s="203"/>
      <c r="Y373" s="96"/>
      <c r="Z373" s="204"/>
      <c r="AA373" s="205"/>
      <c r="AB373" s="204"/>
      <c r="AC373" s="99"/>
      <c r="AD373" s="99"/>
      <c r="AE373" s="204"/>
      <c r="AF373" s="206"/>
    </row>
    <row r="374" spans="1:32" ht="15">
      <c r="A374" s="153">
        <f t="shared" si="11"/>
        <v>368</v>
      </c>
      <c r="B374" s="91"/>
      <c r="C374" s="92"/>
      <c r="D374" s="179"/>
      <c r="E374" s="136" t="str">
        <f t="shared" si="10"/>
        <v>REVISAR CÉDULA</v>
      </c>
      <c r="F374" s="185"/>
      <c r="G374" s="185"/>
      <c r="H374" s="186"/>
      <c r="I374" s="98"/>
      <c r="J374" s="97"/>
      <c r="K374" s="93"/>
      <c r="L374" s="287" t="str">
        <f>_xlfn.IFERROR(VLOOKUP(CONCATENATE(I374,J374,K374),'Codigos Provincias'!$G$1:$H$1250,2,0),"CORREGIR")</f>
        <v>CORREGIR</v>
      </c>
      <c r="M374" s="94"/>
      <c r="N374" s="91"/>
      <c r="O374" s="90"/>
      <c r="P374" s="90"/>
      <c r="Q374" s="200"/>
      <c r="R374" s="291"/>
      <c r="S374" s="291"/>
      <c r="T374" s="291"/>
      <c r="U374" s="201"/>
      <c r="V374" s="96"/>
      <c r="W374" s="202"/>
      <c r="X374" s="203"/>
      <c r="Y374" s="96"/>
      <c r="Z374" s="204"/>
      <c r="AA374" s="205"/>
      <c r="AB374" s="204"/>
      <c r="AC374" s="99"/>
      <c r="AD374" s="99"/>
      <c r="AE374" s="204"/>
      <c r="AF374" s="206"/>
    </row>
    <row r="375" spans="1:32" ht="15">
      <c r="A375" s="153">
        <f t="shared" si="11"/>
        <v>369</v>
      </c>
      <c r="B375" s="91"/>
      <c r="C375" s="92"/>
      <c r="D375" s="179"/>
      <c r="E375" s="136" t="str">
        <f t="shared" si="10"/>
        <v>REVISAR CÉDULA</v>
      </c>
      <c r="F375" s="185"/>
      <c r="G375" s="185"/>
      <c r="H375" s="186"/>
      <c r="I375" s="98"/>
      <c r="J375" s="97"/>
      <c r="K375" s="93"/>
      <c r="L375" s="287" t="str">
        <f>_xlfn.IFERROR(VLOOKUP(CONCATENATE(I375,J375,K375),'Codigos Provincias'!$G$1:$H$1250,2,0),"CORREGIR")</f>
        <v>CORREGIR</v>
      </c>
      <c r="M375" s="94"/>
      <c r="N375" s="91"/>
      <c r="O375" s="90"/>
      <c r="P375" s="90"/>
      <c r="Q375" s="200"/>
      <c r="R375" s="291"/>
      <c r="S375" s="291"/>
      <c r="T375" s="291"/>
      <c r="U375" s="201"/>
      <c r="V375" s="96"/>
      <c r="W375" s="202"/>
      <c r="X375" s="203"/>
      <c r="Y375" s="96"/>
      <c r="Z375" s="204"/>
      <c r="AA375" s="205"/>
      <c r="AB375" s="204"/>
      <c r="AC375" s="99"/>
      <c r="AD375" s="99"/>
      <c r="AE375" s="204"/>
      <c r="AF375" s="206"/>
    </row>
    <row r="376" spans="1:32" ht="15">
      <c r="A376" s="153">
        <f t="shared" si="11"/>
        <v>370</v>
      </c>
      <c r="B376" s="91"/>
      <c r="C376" s="92"/>
      <c r="D376" s="179"/>
      <c r="E376" s="136" t="str">
        <f t="shared" si="10"/>
        <v>REVISAR CÉDULA</v>
      </c>
      <c r="F376" s="185"/>
      <c r="G376" s="185"/>
      <c r="H376" s="186"/>
      <c r="I376" s="98"/>
      <c r="J376" s="97"/>
      <c r="K376" s="93"/>
      <c r="L376" s="287" t="str">
        <f>_xlfn.IFERROR(VLOOKUP(CONCATENATE(I376,J376,K376),'Codigos Provincias'!$G$1:$H$1250,2,0),"CORREGIR")</f>
        <v>CORREGIR</v>
      </c>
      <c r="M376" s="94"/>
      <c r="N376" s="91"/>
      <c r="O376" s="90"/>
      <c r="P376" s="90"/>
      <c r="Q376" s="200"/>
      <c r="R376" s="291"/>
      <c r="S376" s="291"/>
      <c r="T376" s="291"/>
      <c r="U376" s="201"/>
      <c r="V376" s="96"/>
      <c r="W376" s="202"/>
      <c r="X376" s="203"/>
      <c r="Y376" s="96"/>
      <c r="Z376" s="204"/>
      <c r="AA376" s="205"/>
      <c r="AB376" s="204"/>
      <c r="AC376" s="99"/>
      <c r="AD376" s="99"/>
      <c r="AE376" s="204"/>
      <c r="AF376" s="206"/>
    </row>
    <row r="377" spans="1:32" ht="15">
      <c r="A377" s="153">
        <f t="shared" si="11"/>
        <v>371</v>
      </c>
      <c r="B377" s="91"/>
      <c r="C377" s="92"/>
      <c r="D377" s="179"/>
      <c r="E377" s="136" t="str">
        <f t="shared" si="10"/>
        <v>REVISAR CÉDULA</v>
      </c>
      <c r="F377" s="185"/>
      <c r="G377" s="185"/>
      <c r="H377" s="186"/>
      <c r="I377" s="98"/>
      <c r="J377" s="97"/>
      <c r="K377" s="93"/>
      <c r="L377" s="287" t="str">
        <f>_xlfn.IFERROR(VLOOKUP(CONCATENATE(I377,J377,K377),'Codigos Provincias'!$G$1:$H$1250,2,0),"CORREGIR")</f>
        <v>CORREGIR</v>
      </c>
      <c r="M377" s="94"/>
      <c r="N377" s="91"/>
      <c r="O377" s="90"/>
      <c r="P377" s="90"/>
      <c r="Q377" s="200"/>
      <c r="R377" s="291"/>
      <c r="S377" s="291"/>
      <c r="T377" s="291"/>
      <c r="U377" s="201"/>
      <c r="V377" s="96"/>
      <c r="W377" s="202"/>
      <c r="X377" s="203"/>
      <c r="Y377" s="96"/>
      <c r="Z377" s="204"/>
      <c r="AA377" s="205"/>
      <c r="AB377" s="204"/>
      <c r="AC377" s="99"/>
      <c r="AD377" s="99"/>
      <c r="AE377" s="204"/>
      <c r="AF377" s="206"/>
    </row>
    <row r="378" spans="1:32" ht="15.75" thickBot="1">
      <c r="A378" s="154">
        <f t="shared" si="11"/>
        <v>372</v>
      </c>
      <c r="B378" s="180"/>
      <c r="C378" s="181"/>
      <c r="D378" s="182"/>
      <c r="E378" s="155" t="str">
        <f t="shared" si="10"/>
        <v>REVISAR CÉDULA</v>
      </c>
      <c r="F378" s="187"/>
      <c r="G378" s="187"/>
      <c r="H378" s="188"/>
      <c r="I378" s="189"/>
      <c r="J378" s="190"/>
      <c r="K378" s="191"/>
      <c r="L378" s="136" t="str">
        <f>_xlfn.IFERROR(VLOOKUP(CONCATENATE(I378,J378,K378),'Codigos Provincias'!$G$1:$H$1250,2,0),"CORREGIR")</f>
        <v>CORREGIR</v>
      </c>
      <c r="M378" s="207"/>
      <c r="N378" s="180"/>
      <c r="O378" s="208"/>
      <c r="P378" s="208"/>
      <c r="Q378" s="209"/>
      <c r="R378" s="292"/>
      <c r="S378" s="292"/>
      <c r="T378" s="292"/>
      <c r="U378" s="210"/>
      <c r="V378" s="211"/>
      <c r="W378" s="212"/>
      <c r="X378" s="213"/>
      <c r="Y378" s="211"/>
      <c r="Z378" s="214"/>
      <c r="AA378" s="215"/>
      <c r="AB378" s="214"/>
      <c r="AC378" s="216"/>
      <c r="AD378" s="216"/>
      <c r="AE378" s="214"/>
      <c r="AF378" s="217"/>
    </row>
    <row r="379" spans="1:43" s="76" customFormat="1" ht="15.75" thickBot="1">
      <c r="A379" s="366" t="s">
        <v>193</v>
      </c>
      <c r="B379" s="367"/>
      <c r="C379" s="367"/>
      <c r="D379" s="367"/>
      <c r="E379" s="367"/>
      <c r="F379" s="367"/>
      <c r="G379" s="367"/>
      <c r="H379" s="367"/>
      <c r="I379" s="367"/>
      <c r="J379" s="367"/>
      <c r="K379" s="367"/>
      <c r="L379" s="367"/>
      <c r="M379" s="367"/>
      <c r="N379" s="367"/>
      <c r="O379" s="367"/>
      <c r="P379" s="367"/>
      <c r="Q379" s="367"/>
      <c r="R379" s="288"/>
      <c r="S379" s="288"/>
      <c r="T379" s="288"/>
      <c r="U379" s="156">
        <f>SUM(U7:U378)</f>
        <v>0</v>
      </c>
      <c r="V379" s="157"/>
      <c r="W379" s="158"/>
      <c r="X379" s="159"/>
      <c r="Y379" s="160"/>
      <c r="Z379" s="161"/>
      <c r="AA379" s="162"/>
      <c r="AB379" s="161"/>
      <c r="AC379" s="160"/>
      <c r="AD379" s="160"/>
      <c r="AE379" s="161"/>
      <c r="AF379" s="163"/>
      <c r="AK379" s="50"/>
      <c r="AL379" s="50"/>
      <c r="AM379" s="50"/>
      <c r="AN379" s="50"/>
      <c r="AO379" s="50"/>
      <c r="AP379" s="50"/>
      <c r="AQ379" s="51"/>
    </row>
    <row r="380" spans="32:43" ht="15">
      <c r="AF380" s="95"/>
      <c r="AQ380" s="50"/>
    </row>
    <row r="381" spans="1:32" ht="15">
      <c r="A381" s="100"/>
      <c r="AF381" s="95"/>
    </row>
    <row r="382" spans="1:43" s="86" customFormat="1" ht="15">
      <c r="A382" s="105" t="str">
        <f>CONCATENATE("Con pleno conocimiento de las infracciones y sanciones, declaro expresamente y bajo mi responsabilidad, que ",$C$4," va a entregar la suma de USD. $ ",$U$379," a favor de los emprendedores de la Economía Popular y Solidaria que cumplen los requisitos de la Corporación Nacional de Finanzas Populares y Solidarias.")</f>
        <v>Con pleno conocimiento de las infracciones y sanciones, declaro expresamente y bajo mi responsabilidad, que 0 va a entregar la suma de USD. $ 0 a favor de los emprendedores de la Economía Popular y Solidaria que cumplen los requisitos de la Corporación Nacional de Finanzas Populares y Solidarias.</v>
      </c>
      <c r="B382" s="105"/>
      <c r="C382" s="105"/>
      <c r="D382" s="165"/>
      <c r="E382" s="105"/>
      <c r="F382" s="165"/>
      <c r="G382" s="165"/>
      <c r="H382" s="165"/>
      <c r="I382" s="105"/>
      <c r="J382" s="105"/>
      <c r="K382" s="105"/>
      <c r="L382" s="166"/>
      <c r="M382" s="105"/>
      <c r="N382" s="105"/>
      <c r="O382" s="105"/>
      <c r="P382" s="167"/>
      <c r="Q382" s="165"/>
      <c r="R382" s="165"/>
      <c r="S382" s="165"/>
      <c r="T382" s="165"/>
      <c r="U382" s="168"/>
      <c r="V382" s="167"/>
      <c r="W382" s="169"/>
      <c r="X382" s="165"/>
      <c r="Y382" s="167"/>
      <c r="Z382" s="170"/>
      <c r="AA382" s="168"/>
      <c r="AB382" s="170"/>
      <c r="AC382" s="167"/>
      <c r="AD382" s="167"/>
      <c r="AE382" s="170"/>
      <c r="AF382" s="171"/>
      <c r="AK382" s="52"/>
      <c r="AL382" s="52"/>
      <c r="AM382" s="52"/>
      <c r="AN382" s="52"/>
      <c r="AO382" s="52"/>
      <c r="AP382" s="52"/>
      <c r="AQ382" s="50"/>
    </row>
    <row r="383" spans="1:43" s="86" customFormat="1" ht="15">
      <c r="A383" s="165"/>
      <c r="B383" s="105"/>
      <c r="C383" s="105"/>
      <c r="D383" s="165"/>
      <c r="E383" s="105"/>
      <c r="F383" s="165"/>
      <c r="G383" s="165"/>
      <c r="H383" s="165"/>
      <c r="I383" s="105"/>
      <c r="J383" s="105"/>
      <c r="K383" s="105"/>
      <c r="L383" s="166"/>
      <c r="M383" s="105"/>
      <c r="N383" s="105"/>
      <c r="O383" s="105"/>
      <c r="P383" s="167"/>
      <c r="Q383" s="165"/>
      <c r="R383" s="165"/>
      <c r="S383" s="165"/>
      <c r="T383" s="165"/>
      <c r="U383" s="168"/>
      <c r="V383" s="167"/>
      <c r="W383" s="169"/>
      <c r="X383" s="165"/>
      <c r="Y383" s="167"/>
      <c r="Z383" s="170"/>
      <c r="AA383" s="168"/>
      <c r="AB383" s="170"/>
      <c r="AC383" s="167"/>
      <c r="AD383" s="167"/>
      <c r="AE383" s="170"/>
      <c r="AF383" s="171"/>
      <c r="AK383" s="52"/>
      <c r="AL383" s="52"/>
      <c r="AM383" s="52"/>
      <c r="AN383" s="52"/>
      <c r="AO383" s="52"/>
      <c r="AP383" s="52"/>
      <c r="AQ383" s="52"/>
    </row>
    <row r="384" spans="1:43" s="86" customFormat="1" ht="15">
      <c r="A384" s="126"/>
      <c r="D384" s="172"/>
      <c r="E384" s="106"/>
      <c r="F384" s="126"/>
      <c r="G384" s="126"/>
      <c r="H384" s="126"/>
      <c r="I384" s="107"/>
      <c r="J384" s="106"/>
      <c r="K384" s="106"/>
      <c r="L384" s="173"/>
      <c r="Q384" s="126"/>
      <c r="R384" s="126"/>
      <c r="S384" s="126"/>
      <c r="T384" s="126"/>
      <c r="U384" s="118"/>
      <c r="W384" s="174"/>
      <c r="X384" s="126"/>
      <c r="Z384" s="132"/>
      <c r="AA384" s="118"/>
      <c r="AB384" s="132"/>
      <c r="AE384" s="132"/>
      <c r="AF384" s="171"/>
      <c r="AK384" s="52"/>
      <c r="AL384" s="52"/>
      <c r="AM384" s="52"/>
      <c r="AN384" s="52"/>
      <c r="AO384" s="52"/>
      <c r="AP384" s="52"/>
      <c r="AQ384" s="52"/>
    </row>
    <row r="385" spans="1:43" s="76" customFormat="1" ht="15">
      <c r="A385" s="175" t="s">
        <v>73</v>
      </c>
      <c r="D385" s="108"/>
      <c r="E385" s="77"/>
      <c r="F385" s="124"/>
      <c r="G385" s="124"/>
      <c r="H385" s="124"/>
      <c r="I385" s="78"/>
      <c r="J385" s="77"/>
      <c r="K385" s="77"/>
      <c r="L385" s="137"/>
      <c r="Q385" s="124"/>
      <c r="R385" s="124"/>
      <c r="S385" s="124"/>
      <c r="T385" s="124"/>
      <c r="U385" s="118"/>
      <c r="W385" s="119"/>
      <c r="X385" s="124"/>
      <c r="Z385" s="129"/>
      <c r="AA385" s="113"/>
      <c r="AB385" s="129"/>
      <c r="AE385" s="129"/>
      <c r="AF385" s="171"/>
      <c r="AK385" s="50"/>
      <c r="AL385" s="50"/>
      <c r="AM385" s="50"/>
      <c r="AN385" s="50"/>
      <c r="AO385" s="50"/>
      <c r="AP385" s="50"/>
      <c r="AQ385" s="52"/>
    </row>
    <row r="386" spans="1:43" s="76" customFormat="1" ht="15">
      <c r="A386" s="175"/>
      <c r="D386" s="108"/>
      <c r="E386" s="77"/>
      <c r="F386" s="124"/>
      <c r="G386" s="124"/>
      <c r="H386" s="124"/>
      <c r="I386" s="78"/>
      <c r="J386" s="77"/>
      <c r="K386" s="77"/>
      <c r="L386" s="137"/>
      <c r="Q386" s="124"/>
      <c r="R386" s="124"/>
      <c r="S386" s="124"/>
      <c r="T386" s="124"/>
      <c r="U386" s="113"/>
      <c r="W386" s="119"/>
      <c r="X386" s="124"/>
      <c r="Z386" s="129"/>
      <c r="AA386" s="113"/>
      <c r="AB386" s="129"/>
      <c r="AE386" s="129"/>
      <c r="AF386" s="171"/>
      <c r="AK386" s="50"/>
      <c r="AL386" s="50"/>
      <c r="AM386" s="50"/>
      <c r="AN386" s="50"/>
      <c r="AO386" s="50"/>
      <c r="AP386" s="50"/>
      <c r="AQ386" s="50"/>
    </row>
    <row r="387" spans="1:43" s="76" customFormat="1" ht="15">
      <c r="A387" s="175"/>
      <c r="D387" s="108"/>
      <c r="E387" s="77"/>
      <c r="F387" s="124"/>
      <c r="G387" s="124"/>
      <c r="H387" s="124"/>
      <c r="I387" s="78"/>
      <c r="J387" s="77"/>
      <c r="K387" s="77"/>
      <c r="L387" s="137"/>
      <c r="Q387" s="124"/>
      <c r="R387" s="124"/>
      <c r="S387" s="124"/>
      <c r="T387" s="124"/>
      <c r="U387" s="113"/>
      <c r="W387" s="119"/>
      <c r="X387" s="124"/>
      <c r="Z387" s="129"/>
      <c r="AA387" s="113"/>
      <c r="AB387" s="129"/>
      <c r="AE387" s="129"/>
      <c r="AF387" s="171"/>
      <c r="AK387" s="50"/>
      <c r="AL387" s="50"/>
      <c r="AM387" s="50"/>
      <c r="AN387" s="50"/>
      <c r="AO387" s="50"/>
      <c r="AP387" s="50"/>
      <c r="AQ387" s="50"/>
    </row>
    <row r="388" spans="1:43" s="76" customFormat="1" ht="15">
      <c r="A388" s="175"/>
      <c r="D388" s="108"/>
      <c r="E388" s="77"/>
      <c r="F388" s="124"/>
      <c r="G388" s="124"/>
      <c r="H388" s="124"/>
      <c r="I388" s="78"/>
      <c r="J388" s="77"/>
      <c r="K388" s="77"/>
      <c r="L388" s="137"/>
      <c r="Q388" s="124"/>
      <c r="R388" s="124"/>
      <c r="S388" s="124"/>
      <c r="T388" s="124"/>
      <c r="U388" s="113"/>
      <c r="W388" s="119"/>
      <c r="X388" s="124"/>
      <c r="Z388" s="129"/>
      <c r="AA388" s="113"/>
      <c r="AB388" s="129"/>
      <c r="AE388" s="129"/>
      <c r="AF388" s="171"/>
      <c r="AK388" s="50"/>
      <c r="AL388" s="50"/>
      <c r="AM388" s="50"/>
      <c r="AN388" s="50"/>
      <c r="AO388" s="50"/>
      <c r="AP388" s="50"/>
      <c r="AQ388" s="50"/>
    </row>
    <row r="389" spans="1:43" s="76" customFormat="1" ht="15">
      <c r="A389" s="142" t="s">
        <v>74</v>
      </c>
      <c r="D389" s="108"/>
      <c r="E389" s="77"/>
      <c r="F389" s="126"/>
      <c r="G389" s="126"/>
      <c r="H389" s="126"/>
      <c r="I389" s="107"/>
      <c r="J389" s="106"/>
      <c r="K389" s="77"/>
      <c r="L389" s="137"/>
      <c r="Q389" s="124"/>
      <c r="R389" s="124"/>
      <c r="S389" s="124"/>
      <c r="T389" s="124"/>
      <c r="U389" s="113"/>
      <c r="W389" s="119"/>
      <c r="X389" s="124"/>
      <c r="Z389" s="129"/>
      <c r="AA389" s="113"/>
      <c r="AB389" s="129"/>
      <c r="AE389" s="129"/>
      <c r="AF389" s="171"/>
      <c r="AK389" s="50"/>
      <c r="AL389" s="50"/>
      <c r="AM389" s="50"/>
      <c r="AN389" s="50"/>
      <c r="AO389" s="50"/>
      <c r="AP389" s="50"/>
      <c r="AQ389" s="50"/>
    </row>
    <row r="390" spans="1:43" s="76" customFormat="1" ht="15">
      <c r="A390" s="142">
        <f>Solicitud!F53</f>
        <v>0</v>
      </c>
      <c r="D390" s="108"/>
      <c r="E390" s="77"/>
      <c r="F390" s="126"/>
      <c r="G390" s="126"/>
      <c r="H390" s="126"/>
      <c r="I390" s="107"/>
      <c r="J390" s="106"/>
      <c r="K390" s="77"/>
      <c r="L390" s="137"/>
      <c r="Q390" s="124"/>
      <c r="R390" s="124"/>
      <c r="S390" s="124"/>
      <c r="T390" s="124"/>
      <c r="U390" s="113"/>
      <c r="W390" s="119"/>
      <c r="X390" s="124"/>
      <c r="Z390" s="129"/>
      <c r="AA390" s="113"/>
      <c r="AB390" s="129"/>
      <c r="AE390" s="129"/>
      <c r="AF390" s="171"/>
      <c r="AK390" s="50"/>
      <c r="AL390" s="50"/>
      <c r="AM390" s="50"/>
      <c r="AN390" s="50"/>
      <c r="AO390" s="50"/>
      <c r="AP390" s="50"/>
      <c r="AQ390" s="50"/>
    </row>
    <row r="391" spans="1:43" s="76" customFormat="1" ht="15">
      <c r="A391" s="142" t="s">
        <v>194</v>
      </c>
      <c r="C391" s="176">
        <f>Solicitud!E6</f>
        <v>42642</v>
      </c>
      <c r="D391" s="108"/>
      <c r="E391" s="77"/>
      <c r="F391" s="124"/>
      <c r="G391" s="124"/>
      <c r="H391" s="124"/>
      <c r="I391" s="78"/>
      <c r="J391" s="77"/>
      <c r="K391" s="77"/>
      <c r="L391" s="137"/>
      <c r="Q391" s="124"/>
      <c r="R391" s="124"/>
      <c r="S391" s="124"/>
      <c r="T391" s="124"/>
      <c r="U391" s="113"/>
      <c r="W391" s="119"/>
      <c r="X391" s="124"/>
      <c r="Z391" s="129"/>
      <c r="AA391" s="113"/>
      <c r="AB391" s="129"/>
      <c r="AE391" s="129"/>
      <c r="AF391" s="171"/>
      <c r="AK391" s="50"/>
      <c r="AL391" s="50"/>
      <c r="AM391" s="50"/>
      <c r="AN391" s="50"/>
      <c r="AO391" s="50"/>
      <c r="AP391" s="50"/>
      <c r="AQ391" s="50"/>
    </row>
    <row r="392" spans="1:43" s="76" customFormat="1" ht="15">
      <c r="A392" s="124"/>
      <c r="D392" s="108"/>
      <c r="E392" s="77"/>
      <c r="F392" s="124"/>
      <c r="G392" s="124"/>
      <c r="H392" s="124"/>
      <c r="I392" s="78"/>
      <c r="J392" s="77"/>
      <c r="K392" s="77"/>
      <c r="L392" s="137"/>
      <c r="Q392" s="124"/>
      <c r="R392" s="124"/>
      <c r="S392" s="124"/>
      <c r="T392" s="124"/>
      <c r="U392" s="113"/>
      <c r="W392" s="119"/>
      <c r="X392" s="124"/>
      <c r="Z392" s="129"/>
      <c r="AA392" s="113"/>
      <c r="AB392" s="129"/>
      <c r="AE392" s="129"/>
      <c r="AF392" s="171"/>
      <c r="AK392" s="50"/>
      <c r="AL392" s="50"/>
      <c r="AM392" s="50"/>
      <c r="AN392" s="50"/>
      <c r="AO392" s="50"/>
      <c r="AP392" s="50"/>
      <c r="AQ392" s="50"/>
    </row>
    <row r="393" spans="1:43" s="76" customFormat="1" ht="15">
      <c r="A393" s="124"/>
      <c r="D393" s="108"/>
      <c r="E393" s="77"/>
      <c r="F393" s="124"/>
      <c r="G393" s="124"/>
      <c r="H393" s="124"/>
      <c r="I393" s="78"/>
      <c r="J393" s="77"/>
      <c r="K393" s="77"/>
      <c r="L393" s="137"/>
      <c r="Q393" s="124"/>
      <c r="R393" s="124"/>
      <c r="S393" s="124"/>
      <c r="T393" s="124"/>
      <c r="U393" s="113"/>
      <c r="W393" s="119"/>
      <c r="X393" s="124"/>
      <c r="Z393" s="129"/>
      <c r="AA393" s="113"/>
      <c r="AB393" s="129"/>
      <c r="AE393" s="129"/>
      <c r="AF393" s="171"/>
      <c r="AK393" s="50"/>
      <c r="AL393" s="50"/>
      <c r="AM393" s="50"/>
      <c r="AN393" s="50"/>
      <c r="AO393" s="50"/>
      <c r="AP393" s="50"/>
      <c r="AQ393" s="50"/>
    </row>
    <row r="394" spans="1:43" s="76" customFormat="1" ht="15">
      <c r="A394" s="124"/>
      <c r="D394" s="108"/>
      <c r="E394" s="77"/>
      <c r="F394" s="124"/>
      <c r="G394" s="124"/>
      <c r="H394" s="124"/>
      <c r="I394" s="78"/>
      <c r="J394" s="77"/>
      <c r="K394" s="77"/>
      <c r="L394" s="137"/>
      <c r="Q394" s="124"/>
      <c r="R394" s="124"/>
      <c r="S394" s="124"/>
      <c r="T394" s="124"/>
      <c r="U394" s="113"/>
      <c r="W394" s="119"/>
      <c r="X394" s="124"/>
      <c r="Z394" s="129"/>
      <c r="AA394" s="113"/>
      <c r="AB394" s="129"/>
      <c r="AE394" s="129"/>
      <c r="AF394" s="171"/>
      <c r="AK394" s="50"/>
      <c r="AL394" s="50"/>
      <c r="AM394" s="50"/>
      <c r="AN394" s="50"/>
      <c r="AO394" s="50"/>
      <c r="AP394" s="50"/>
      <c r="AQ394" s="50"/>
    </row>
    <row r="395" spans="1:43" s="76" customFormat="1" ht="15">
      <c r="A395" s="124"/>
      <c r="D395" s="108"/>
      <c r="E395" s="77"/>
      <c r="F395" s="124"/>
      <c r="G395" s="124"/>
      <c r="H395" s="124"/>
      <c r="I395" s="78"/>
      <c r="J395" s="77"/>
      <c r="K395" s="77"/>
      <c r="L395" s="137"/>
      <c r="Q395" s="124"/>
      <c r="R395" s="124"/>
      <c r="S395" s="124"/>
      <c r="T395" s="124"/>
      <c r="U395" s="113"/>
      <c r="W395" s="119"/>
      <c r="X395" s="124"/>
      <c r="Z395" s="129"/>
      <c r="AA395" s="113"/>
      <c r="AB395" s="129"/>
      <c r="AE395" s="129"/>
      <c r="AF395" s="171"/>
      <c r="AK395" s="50"/>
      <c r="AL395" s="50"/>
      <c r="AM395" s="50"/>
      <c r="AN395" s="50"/>
      <c r="AO395" s="50"/>
      <c r="AP395" s="50"/>
      <c r="AQ395" s="50"/>
    </row>
    <row r="396" spans="1:43" s="76" customFormat="1" ht="15">
      <c r="A396" s="124"/>
      <c r="D396" s="108"/>
      <c r="E396" s="77"/>
      <c r="F396" s="124"/>
      <c r="G396" s="124"/>
      <c r="H396" s="124"/>
      <c r="I396" s="78"/>
      <c r="J396" s="77"/>
      <c r="K396" s="77"/>
      <c r="L396" s="137"/>
      <c r="Q396" s="124"/>
      <c r="R396" s="124"/>
      <c r="S396" s="124"/>
      <c r="T396" s="124"/>
      <c r="U396" s="113"/>
      <c r="W396" s="119"/>
      <c r="X396" s="124"/>
      <c r="Z396" s="129"/>
      <c r="AA396" s="113"/>
      <c r="AB396" s="129"/>
      <c r="AE396" s="129"/>
      <c r="AF396" s="171"/>
      <c r="AK396" s="50"/>
      <c r="AL396" s="50"/>
      <c r="AM396" s="50"/>
      <c r="AN396" s="50"/>
      <c r="AO396" s="50"/>
      <c r="AP396" s="50"/>
      <c r="AQ396" s="50"/>
    </row>
    <row r="397" spans="1:43" s="76" customFormat="1" ht="15">
      <c r="A397" s="124"/>
      <c r="D397" s="108"/>
      <c r="E397" s="77"/>
      <c r="F397" s="124"/>
      <c r="G397" s="124"/>
      <c r="H397" s="124"/>
      <c r="I397" s="78"/>
      <c r="J397" s="77"/>
      <c r="K397" s="77"/>
      <c r="L397" s="137"/>
      <c r="Q397" s="124"/>
      <c r="R397" s="124"/>
      <c r="S397" s="124"/>
      <c r="T397" s="124"/>
      <c r="U397" s="113"/>
      <c r="W397" s="119"/>
      <c r="X397" s="124"/>
      <c r="Z397" s="129"/>
      <c r="AA397" s="113"/>
      <c r="AB397" s="129"/>
      <c r="AE397" s="129"/>
      <c r="AF397" s="171"/>
      <c r="AK397" s="50"/>
      <c r="AL397" s="50"/>
      <c r="AM397" s="50"/>
      <c r="AN397" s="50"/>
      <c r="AO397" s="50"/>
      <c r="AP397" s="50"/>
      <c r="AQ397" s="50"/>
    </row>
    <row r="398" spans="1:43" s="76" customFormat="1" ht="15">
      <c r="A398" s="124"/>
      <c r="D398" s="108"/>
      <c r="E398" s="77"/>
      <c r="F398" s="124"/>
      <c r="G398" s="124"/>
      <c r="H398" s="124"/>
      <c r="I398" s="78"/>
      <c r="J398" s="77"/>
      <c r="K398" s="77"/>
      <c r="L398" s="137"/>
      <c r="Q398" s="124"/>
      <c r="R398" s="124"/>
      <c r="S398" s="124"/>
      <c r="T398" s="124"/>
      <c r="U398" s="113"/>
      <c r="W398" s="119"/>
      <c r="X398" s="124"/>
      <c r="Z398" s="129"/>
      <c r="AA398" s="113"/>
      <c r="AB398" s="129"/>
      <c r="AE398" s="129"/>
      <c r="AF398" s="171"/>
      <c r="AK398" s="50"/>
      <c r="AL398" s="50"/>
      <c r="AM398" s="50"/>
      <c r="AN398" s="50"/>
      <c r="AO398" s="50"/>
      <c r="AP398" s="50"/>
      <c r="AQ398" s="50"/>
    </row>
    <row r="399" spans="1:43" s="76" customFormat="1" ht="15">
      <c r="A399" s="124"/>
      <c r="D399" s="108"/>
      <c r="E399" s="77"/>
      <c r="F399" s="124"/>
      <c r="G399" s="124"/>
      <c r="H399" s="124"/>
      <c r="I399" s="78"/>
      <c r="J399" s="77"/>
      <c r="K399" s="77"/>
      <c r="L399" s="137"/>
      <c r="Q399" s="124"/>
      <c r="R399" s="124"/>
      <c r="S399" s="124"/>
      <c r="T399" s="124"/>
      <c r="U399" s="113"/>
      <c r="W399" s="119"/>
      <c r="X399" s="124"/>
      <c r="Z399" s="129"/>
      <c r="AA399" s="113"/>
      <c r="AB399" s="129"/>
      <c r="AE399" s="129"/>
      <c r="AF399" s="171"/>
      <c r="AK399" s="50"/>
      <c r="AL399" s="50"/>
      <c r="AM399" s="50"/>
      <c r="AN399" s="50"/>
      <c r="AO399" s="50"/>
      <c r="AP399" s="50"/>
      <c r="AQ399" s="50"/>
    </row>
    <row r="400" spans="1:43" s="76" customFormat="1" ht="15">
      <c r="A400" s="124"/>
      <c r="D400" s="108"/>
      <c r="E400" s="77"/>
      <c r="F400" s="124"/>
      <c r="G400" s="124"/>
      <c r="H400" s="124"/>
      <c r="I400" s="78"/>
      <c r="J400" s="77"/>
      <c r="K400" s="77"/>
      <c r="L400" s="137"/>
      <c r="Q400" s="124"/>
      <c r="R400" s="124"/>
      <c r="S400" s="124"/>
      <c r="T400" s="124"/>
      <c r="U400" s="113"/>
      <c r="W400" s="119"/>
      <c r="X400" s="124"/>
      <c r="Z400" s="129"/>
      <c r="AA400" s="113"/>
      <c r="AB400" s="129"/>
      <c r="AE400" s="129"/>
      <c r="AF400" s="171"/>
      <c r="AK400" s="50"/>
      <c r="AL400" s="50"/>
      <c r="AM400" s="50"/>
      <c r="AN400" s="50"/>
      <c r="AO400" s="50"/>
      <c r="AP400" s="50"/>
      <c r="AQ400" s="50"/>
    </row>
    <row r="401" spans="1:43" s="76" customFormat="1" ht="15">
      <c r="A401" s="124"/>
      <c r="D401" s="108"/>
      <c r="E401" s="77"/>
      <c r="F401" s="124"/>
      <c r="G401" s="124"/>
      <c r="H401" s="124"/>
      <c r="I401" s="78"/>
      <c r="J401" s="77"/>
      <c r="K401" s="77"/>
      <c r="L401" s="137"/>
      <c r="Q401" s="124"/>
      <c r="R401" s="124"/>
      <c r="S401" s="124"/>
      <c r="T401" s="124"/>
      <c r="U401" s="113"/>
      <c r="W401" s="119"/>
      <c r="X401" s="124"/>
      <c r="Z401" s="129"/>
      <c r="AA401" s="113"/>
      <c r="AB401" s="129"/>
      <c r="AE401" s="129"/>
      <c r="AF401" s="171"/>
      <c r="AK401" s="50"/>
      <c r="AL401" s="50"/>
      <c r="AM401" s="50"/>
      <c r="AN401" s="50"/>
      <c r="AO401" s="50"/>
      <c r="AP401" s="50"/>
      <c r="AQ401" s="50"/>
    </row>
    <row r="402" spans="1:43" s="76" customFormat="1" ht="15">
      <c r="A402" s="124"/>
      <c r="D402" s="108"/>
      <c r="E402" s="77"/>
      <c r="F402" s="124"/>
      <c r="G402" s="124"/>
      <c r="H402" s="124"/>
      <c r="I402" s="78"/>
      <c r="J402" s="77"/>
      <c r="K402" s="77"/>
      <c r="L402" s="137"/>
      <c r="Q402" s="124"/>
      <c r="R402" s="124"/>
      <c r="S402" s="124"/>
      <c r="T402" s="124"/>
      <c r="U402" s="113"/>
      <c r="W402" s="119"/>
      <c r="X402" s="124"/>
      <c r="Z402" s="129"/>
      <c r="AA402" s="113"/>
      <c r="AB402" s="129"/>
      <c r="AE402" s="129"/>
      <c r="AF402" s="171"/>
      <c r="AK402" s="50"/>
      <c r="AL402" s="50"/>
      <c r="AM402" s="50"/>
      <c r="AN402" s="50"/>
      <c r="AO402" s="50"/>
      <c r="AP402" s="50"/>
      <c r="AQ402" s="50"/>
    </row>
    <row r="403" spans="1:43" s="76" customFormat="1" ht="15">
      <c r="A403" s="124"/>
      <c r="D403" s="108"/>
      <c r="E403" s="77"/>
      <c r="F403" s="124"/>
      <c r="G403" s="124"/>
      <c r="H403" s="124"/>
      <c r="I403" s="78"/>
      <c r="J403" s="77"/>
      <c r="K403" s="77"/>
      <c r="L403" s="137"/>
      <c r="Q403" s="124"/>
      <c r="R403" s="124"/>
      <c r="S403" s="124"/>
      <c r="T403" s="124"/>
      <c r="U403" s="113"/>
      <c r="W403" s="119"/>
      <c r="X403" s="124"/>
      <c r="Z403" s="129"/>
      <c r="AA403" s="113"/>
      <c r="AB403" s="129"/>
      <c r="AE403" s="129"/>
      <c r="AF403" s="171"/>
      <c r="AK403" s="50"/>
      <c r="AL403" s="50"/>
      <c r="AM403" s="50"/>
      <c r="AN403" s="50"/>
      <c r="AO403" s="50"/>
      <c r="AP403" s="50"/>
      <c r="AQ403" s="50"/>
    </row>
    <row r="404" spans="1:43" s="76" customFormat="1" ht="15">
      <c r="A404" s="124"/>
      <c r="D404" s="108"/>
      <c r="E404" s="77"/>
      <c r="F404" s="124"/>
      <c r="G404" s="124"/>
      <c r="H404" s="124"/>
      <c r="I404" s="78"/>
      <c r="J404" s="77"/>
      <c r="K404" s="77"/>
      <c r="L404" s="137"/>
      <c r="Q404" s="124"/>
      <c r="R404" s="124"/>
      <c r="S404" s="124"/>
      <c r="T404" s="124"/>
      <c r="U404" s="113"/>
      <c r="W404" s="119"/>
      <c r="X404" s="124"/>
      <c r="Z404" s="129"/>
      <c r="AA404" s="113"/>
      <c r="AB404" s="129"/>
      <c r="AE404" s="129"/>
      <c r="AF404" s="171"/>
      <c r="AK404" s="50"/>
      <c r="AL404" s="50"/>
      <c r="AM404" s="50"/>
      <c r="AN404" s="50"/>
      <c r="AO404" s="50"/>
      <c r="AP404" s="50"/>
      <c r="AQ404" s="50"/>
    </row>
    <row r="405" spans="1:43" s="76" customFormat="1" ht="15">
      <c r="A405" s="124"/>
      <c r="D405" s="108"/>
      <c r="E405" s="77"/>
      <c r="F405" s="124"/>
      <c r="G405" s="124"/>
      <c r="H405" s="124"/>
      <c r="I405" s="78"/>
      <c r="J405" s="77"/>
      <c r="K405" s="77"/>
      <c r="L405" s="137"/>
      <c r="Q405" s="124"/>
      <c r="R405" s="124"/>
      <c r="S405" s="124"/>
      <c r="T405" s="124"/>
      <c r="U405" s="113"/>
      <c r="W405" s="119"/>
      <c r="X405" s="124"/>
      <c r="Z405" s="129"/>
      <c r="AA405" s="113"/>
      <c r="AB405" s="129"/>
      <c r="AE405" s="129"/>
      <c r="AF405" s="171"/>
      <c r="AK405" s="50"/>
      <c r="AL405" s="50"/>
      <c r="AM405" s="50"/>
      <c r="AN405" s="50"/>
      <c r="AO405" s="50"/>
      <c r="AP405" s="50"/>
      <c r="AQ405" s="50"/>
    </row>
    <row r="406" spans="1:43" s="76" customFormat="1" ht="15">
      <c r="A406" s="124"/>
      <c r="D406" s="108"/>
      <c r="E406" s="77"/>
      <c r="F406" s="124"/>
      <c r="G406" s="124"/>
      <c r="H406" s="124"/>
      <c r="I406" s="78"/>
      <c r="J406" s="77"/>
      <c r="K406" s="77"/>
      <c r="L406" s="137"/>
      <c r="Q406" s="124"/>
      <c r="R406" s="124"/>
      <c r="S406" s="124"/>
      <c r="T406" s="124"/>
      <c r="U406" s="113"/>
      <c r="W406" s="119"/>
      <c r="X406" s="124"/>
      <c r="Z406" s="129"/>
      <c r="AA406" s="113"/>
      <c r="AB406" s="129"/>
      <c r="AE406" s="129"/>
      <c r="AF406" s="171"/>
      <c r="AK406" s="50"/>
      <c r="AL406" s="50"/>
      <c r="AM406" s="50"/>
      <c r="AN406" s="50"/>
      <c r="AO406" s="50"/>
      <c r="AP406" s="50"/>
      <c r="AQ406" s="50"/>
    </row>
    <row r="407" spans="1:43" s="76" customFormat="1" ht="15">
      <c r="A407" s="124"/>
      <c r="D407" s="108"/>
      <c r="E407" s="77"/>
      <c r="F407" s="124"/>
      <c r="G407" s="124"/>
      <c r="H407" s="124"/>
      <c r="I407" s="78"/>
      <c r="J407" s="77"/>
      <c r="K407" s="77"/>
      <c r="L407" s="137"/>
      <c r="Q407" s="124"/>
      <c r="R407" s="124"/>
      <c r="S407" s="124"/>
      <c r="T407" s="124"/>
      <c r="U407" s="113"/>
      <c r="W407" s="119"/>
      <c r="X407" s="124"/>
      <c r="Z407" s="129"/>
      <c r="AA407" s="113"/>
      <c r="AB407" s="129"/>
      <c r="AE407" s="129"/>
      <c r="AF407" s="171"/>
      <c r="AK407" s="50"/>
      <c r="AL407" s="50"/>
      <c r="AM407" s="50"/>
      <c r="AN407" s="50"/>
      <c r="AO407" s="50"/>
      <c r="AP407" s="50"/>
      <c r="AQ407" s="50"/>
    </row>
    <row r="408" spans="1:43" s="76" customFormat="1" ht="15">
      <c r="A408" s="124"/>
      <c r="D408" s="108"/>
      <c r="E408" s="77"/>
      <c r="F408" s="124"/>
      <c r="G408" s="124"/>
      <c r="H408" s="124"/>
      <c r="I408" s="78"/>
      <c r="J408" s="77"/>
      <c r="K408" s="77"/>
      <c r="L408" s="137"/>
      <c r="Q408" s="124"/>
      <c r="R408" s="124"/>
      <c r="S408" s="124"/>
      <c r="T408" s="124"/>
      <c r="U408" s="113"/>
      <c r="W408" s="119"/>
      <c r="X408" s="124"/>
      <c r="Z408" s="129"/>
      <c r="AA408" s="113"/>
      <c r="AB408" s="129"/>
      <c r="AE408" s="129"/>
      <c r="AF408" s="171"/>
      <c r="AK408" s="50"/>
      <c r="AL408" s="50"/>
      <c r="AM408" s="50"/>
      <c r="AN408" s="50"/>
      <c r="AO408" s="50"/>
      <c r="AP408" s="50"/>
      <c r="AQ408" s="50"/>
    </row>
    <row r="409" spans="1:43" s="76" customFormat="1" ht="15">
      <c r="A409" s="124"/>
      <c r="D409" s="108"/>
      <c r="E409" s="77"/>
      <c r="F409" s="124"/>
      <c r="G409" s="124"/>
      <c r="H409" s="124"/>
      <c r="I409" s="78"/>
      <c r="J409" s="77"/>
      <c r="K409" s="77"/>
      <c r="L409" s="137"/>
      <c r="Q409" s="124"/>
      <c r="R409" s="124"/>
      <c r="S409" s="124"/>
      <c r="T409" s="124"/>
      <c r="U409" s="113"/>
      <c r="W409" s="119"/>
      <c r="X409" s="124"/>
      <c r="Z409" s="129"/>
      <c r="AA409" s="113"/>
      <c r="AB409" s="129"/>
      <c r="AE409" s="129"/>
      <c r="AF409" s="171"/>
      <c r="AK409" s="50"/>
      <c r="AL409" s="50"/>
      <c r="AM409" s="50"/>
      <c r="AN409" s="50"/>
      <c r="AO409" s="50"/>
      <c r="AP409" s="50"/>
      <c r="AQ409" s="50"/>
    </row>
    <row r="410" spans="1:43" s="76" customFormat="1" ht="15">
      <c r="A410" s="124"/>
      <c r="D410" s="108"/>
      <c r="E410" s="77"/>
      <c r="F410" s="124"/>
      <c r="G410" s="124"/>
      <c r="H410" s="124"/>
      <c r="I410" s="78"/>
      <c r="J410" s="77"/>
      <c r="K410" s="77"/>
      <c r="L410" s="137"/>
      <c r="Q410" s="124"/>
      <c r="R410" s="124"/>
      <c r="S410" s="124"/>
      <c r="T410" s="124"/>
      <c r="U410" s="113"/>
      <c r="W410" s="119"/>
      <c r="X410" s="124"/>
      <c r="Z410" s="129"/>
      <c r="AA410" s="113"/>
      <c r="AB410" s="129"/>
      <c r="AE410" s="129"/>
      <c r="AF410" s="171"/>
      <c r="AK410" s="50"/>
      <c r="AL410" s="50"/>
      <c r="AM410" s="50"/>
      <c r="AN410" s="50"/>
      <c r="AO410" s="50"/>
      <c r="AP410" s="50"/>
      <c r="AQ410" s="50"/>
    </row>
    <row r="411" spans="1:43" s="76" customFormat="1" ht="15">
      <c r="A411" s="124"/>
      <c r="D411" s="108"/>
      <c r="E411" s="77"/>
      <c r="F411" s="124"/>
      <c r="G411" s="124"/>
      <c r="H411" s="124"/>
      <c r="I411" s="78"/>
      <c r="J411" s="77"/>
      <c r="K411" s="77"/>
      <c r="L411" s="137"/>
      <c r="Q411" s="124"/>
      <c r="R411" s="124"/>
      <c r="S411" s="124"/>
      <c r="T411" s="124"/>
      <c r="U411" s="113"/>
      <c r="W411" s="119"/>
      <c r="X411" s="124"/>
      <c r="Z411" s="129"/>
      <c r="AA411" s="113"/>
      <c r="AB411" s="129"/>
      <c r="AE411" s="129"/>
      <c r="AF411" s="171"/>
      <c r="AK411" s="50"/>
      <c r="AL411" s="50"/>
      <c r="AM411" s="50"/>
      <c r="AN411" s="50"/>
      <c r="AO411" s="50"/>
      <c r="AP411" s="50"/>
      <c r="AQ411" s="50"/>
    </row>
    <row r="412" spans="1:43" s="76" customFormat="1" ht="15">
      <c r="A412" s="124"/>
      <c r="D412" s="108"/>
      <c r="E412" s="77"/>
      <c r="F412" s="124"/>
      <c r="G412" s="124"/>
      <c r="H412" s="124"/>
      <c r="I412" s="78"/>
      <c r="J412" s="77"/>
      <c r="K412" s="77"/>
      <c r="L412" s="137"/>
      <c r="Q412" s="124"/>
      <c r="R412" s="124"/>
      <c r="S412" s="124"/>
      <c r="T412" s="124"/>
      <c r="U412" s="113"/>
      <c r="W412" s="119"/>
      <c r="X412" s="124"/>
      <c r="Z412" s="129"/>
      <c r="AA412" s="113"/>
      <c r="AB412" s="129"/>
      <c r="AE412" s="129"/>
      <c r="AF412" s="171"/>
      <c r="AK412" s="50"/>
      <c r="AL412" s="50"/>
      <c r="AM412" s="50"/>
      <c r="AN412" s="50"/>
      <c r="AO412" s="50"/>
      <c r="AP412" s="50"/>
      <c r="AQ412" s="50"/>
    </row>
    <row r="413" spans="1:43" s="76" customFormat="1" ht="15">
      <c r="A413" s="124"/>
      <c r="D413" s="108"/>
      <c r="E413" s="77"/>
      <c r="F413" s="124"/>
      <c r="G413" s="124"/>
      <c r="H413" s="124"/>
      <c r="I413" s="78"/>
      <c r="J413" s="77"/>
      <c r="K413" s="77"/>
      <c r="L413" s="137"/>
      <c r="Q413" s="124"/>
      <c r="R413" s="124"/>
      <c r="S413" s="124"/>
      <c r="T413" s="124"/>
      <c r="U413" s="113"/>
      <c r="W413" s="119"/>
      <c r="X413" s="124"/>
      <c r="Z413" s="129"/>
      <c r="AA413" s="113"/>
      <c r="AB413" s="129"/>
      <c r="AE413" s="129"/>
      <c r="AF413" s="171"/>
      <c r="AK413" s="50"/>
      <c r="AL413" s="50"/>
      <c r="AM413" s="50"/>
      <c r="AN413" s="50"/>
      <c r="AO413" s="50"/>
      <c r="AP413" s="50"/>
      <c r="AQ413" s="50"/>
    </row>
    <row r="414" spans="1:43" s="76" customFormat="1" ht="15">
      <c r="A414" s="124"/>
      <c r="D414" s="108"/>
      <c r="E414" s="77"/>
      <c r="F414" s="124"/>
      <c r="G414" s="124"/>
      <c r="H414" s="124"/>
      <c r="I414" s="78"/>
      <c r="J414" s="77"/>
      <c r="K414" s="77"/>
      <c r="L414" s="137"/>
      <c r="Q414" s="124"/>
      <c r="R414" s="124"/>
      <c r="S414" s="124"/>
      <c r="T414" s="124"/>
      <c r="U414" s="113"/>
      <c r="W414" s="119"/>
      <c r="X414" s="124"/>
      <c r="Z414" s="129"/>
      <c r="AA414" s="113"/>
      <c r="AB414" s="129"/>
      <c r="AE414" s="129"/>
      <c r="AF414" s="171"/>
      <c r="AK414" s="50"/>
      <c r="AL414" s="50"/>
      <c r="AM414" s="50"/>
      <c r="AN414" s="50"/>
      <c r="AO414" s="50"/>
      <c r="AP414" s="50"/>
      <c r="AQ414" s="50"/>
    </row>
    <row r="415" spans="1:43" s="76" customFormat="1" ht="15">
      <c r="A415" s="124"/>
      <c r="D415" s="108"/>
      <c r="E415" s="77"/>
      <c r="F415" s="124"/>
      <c r="G415" s="124"/>
      <c r="H415" s="124"/>
      <c r="I415" s="78"/>
      <c r="J415" s="77"/>
      <c r="K415" s="77"/>
      <c r="L415" s="137"/>
      <c r="Q415" s="124"/>
      <c r="R415" s="124"/>
      <c r="S415" s="124"/>
      <c r="T415" s="124"/>
      <c r="U415" s="113"/>
      <c r="W415" s="119"/>
      <c r="X415" s="124"/>
      <c r="Z415" s="129"/>
      <c r="AA415" s="113"/>
      <c r="AB415" s="129"/>
      <c r="AE415" s="129"/>
      <c r="AF415" s="171"/>
      <c r="AK415" s="50"/>
      <c r="AL415" s="50"/>
      <c r="AM415" s="50"/>
      <c r="AN415" s="50"/>
      <c r="AO415" s="50"/>
      <c r="AP415" s="50"/>
      <c r="AQ415" s="50"/>
    </row>
    <row r="416" spans="1:43" s="76" customFormat="1" ht="15">
      <c r="A416" s="124"/>
      <c r="D416" s="108"/>
      <c r="E416" s="77"/>
      <c r="F416" s="124"/>
      <c r="G416" s="124"/>
      <c r="H416" s="124"/>
      <c r="I416" s="78"/>
      <c r="J416" s="77"/>
      <c r="K416" s="77"/>
      <c r="L416" s="137"/>
      <c r="Q416" s="124"/>
      <c r="R416" s="124"/>
      <c r="S416" s="124"/>
      <c r="T416" s="124"/>
      <c r="U416" s="113"/>
      <c r="W416" s="119"/>
      <c r="X416" s="124"/>
      <c r="Z416" s="129"/>
      <c r="AA416" s="113"/>
      <c r="AB416" s="129"/>
      <c r="AE416" s="129"/>
      <c r="AF416" s="171"/>
      <c r="AK416" s="50"/>
      <c r="AL416" s="50"/>
      <c r="AM416" s="50"/>
      <c r="AN416" s="50"/>
      <c r="AO416" s="50"/>
      <c r="AP416" s="50"/>
      <c r="AQ416" s="50"/>
    </row>
    <row r="417" spans="1:43" s="76" customFormat="1" ht="15">
      <c r="A417" s="124"/>
      <c r="D417" s="108"/>
      <c r="E417" s="77"/>
      <c r="F417" s="124"/>
      <c r="G417" s="124"/>
      <c r="H417" s="124"/>
      <c r="I417" s="78"/>
      <c r="J417" s="77"/>
      <c r="K417" s="77"/>
      <c r="L417" s="137"/>
      <c r="Q417" s="124"/>
      <c r="R417" s="124"/>
      <c r="S417" s="124"/>
      <c r="T417" s="124"/>
      <c r="U417" s="113"/>
      <c r="W417" s="119"/>
      <c r="X417" s="124"/>
      <c r="Z417" s="129"/>
      <c r="AA417" s="113"/>
      <c r="AB417" s="129"/>
      <c r="AE417" s="129"/>
      <c r="AF417" s="171"/>
      <c r="AK417" s="50"/>
      <c r="AL417" s="50"/>
      <c r="AM417" s="50"/>
      <c r="AN417" s="50"/>
      <c r="AO417" s="50"/>
      <c r="AP417" s="50"/>
      <c r="AQ417" s="50"/>
    </row>
    <row r="418" spans="1:43" s="76" customFormat="1" ht="15">
      <c r="A418" s="124"/>
      <c r="D418" s="108"/>
      <c r="E418" s="77"/>
      <c r="F418" s="124"/>
      <c r="G418" s="124"/>
      <c r="H418" s="124"/>
      <c r="I418" s="78"/>
      <c r="J418" s="77"/>
      <c r="K418" s="77"/>
      <c r="L418" s="137"/>
      <c r="Q418" s="124"/>
      <c r="R418" s="124"/>
      <c r="S418" s="124"/>
      <c r="T418" s="124"/>
      <c r="U418" s="113"/>
      <c r="W418" s="119"/>
      <c r="X418" s="124"/>
      <c r="Z418" s="129"/>
      <c r="AA418" s="113"/>
      <c r="AB418" s="129"/>
      <c r="AE418" s="129"/>
      <c r="AF418" s="171"/>
      <c r="AK418" s="50"/>
      <c r="AL418" s="50"/>
      <c r="AM418" s="50"/>
      <c r="AN418" s="50"/>
      <c r="AO418" s="50"/>
      <c r="AP418" s="50"/>
      <c r="AQ418" s="50"/>
    </row>
    <row r="419" spans="1:43" s="76" customFormat="1" ht="15">
      <c r="A419" s="124"/>
      <c r="D419" s="108"/>
      <c r="E419" s="77"/>
      <c r="F419" s="124"/>
      <c r="G419" s="124"/>
      <c r="H419" s="124"/>
      <c r="I419" s="78"/>
      <c r="J419" s="77"/>
      <c r="K419" s="77"/>
      <c r="L419" s="137"/>
      <c r="Q419" s="124"/>
      <c r="R419" s="124"/>
      <c r="S419" s="124"/>
      <c r="T419" s="124"/>
      <c r="U419" s="113"/>
      <c r="W419" s="119"/>
      <c r="X419" s="124"/>
      <c r="Z419" s="129"/>
      <c r="AA419" s="113"/>
      <c r="AB419" s="129"/>
      <c r="AE419" s="129"/>
      <c r="AF419" s="171"/>
      <c r="AK419" s="50"/>
      <c r="AL419" s="50"/>
      <c r="AM419" s="50"/>
      <c r="AN419" s="50"/>
      <c r="AO419" s="50"/>
      <c r="AP419" s="50"/>
      <c r="AQ419" s="50"/>
    </row>
    <row r="420" spans="1:43" s="76" customFormat="1" ht="15">
      <c r="A420" s="124"/>
      <c r="D420" s="108"/>
      <c r="E420" s="77"/>
      <c r="F420" s="124"/>
      <c r="G420" s="124"/>
      <c r="H420" s="124"/>
      <c r="I420" s="78"/>
      <c r="J420" s="77"/>
      <c r="K420" s="77"/>
      <c r="L420" s="137"/>
      <c r="Q420" s="124"/>
      <c r="R420" s="124"/>
      <c r="S420" s="124"/>
      <c r="T420" s="124"/>
      <c r="U420" s="113"/>
      <c r="W420" s="119"/>
      <c r="X420" s="124"/>
      <c r="Z420" s="129"/>
      <c r="AA420" s="113"/>
      <c r="AB420" s="129"/>
      <c r="AE420" s="129"/>
      <c r="AF420" s="171"/>
      <c r="AK420" s="50"/>
      <c r="AL420" s="50"/>
      <c r="AM420" s="50"/>
      <c r="AN420" s="50"/>
      <c r="AO420" s="50"/>
      <c r="AP420" s="50"/>
      <c r="AQ420" s="50"/>
    </row>
    <row r="421" spans="1:43" s="76" customFormat="1" ht="15">
      <c r="A421" s="124"/>
      <c r="D421" s="108"/>
      <c r="E421" s="77"/>
      <c r="F421" s="124"/>
      <c r="G421" s="124"/>
      <c r="H421" s="124"/>
      <c r="I421" s="78"/>
      <c r="J421" s="77"/>
      <c r="K421" s="77"/>
      <c r="L421" s="137"/>
      <c r="Q421" s="124"/>
      <c r="R421" s="124"/>
      <c r="S421" s="124"/>
      <c r="T421" s="124"/>
      <c r="U421" s="113"/>
      <c r="W421" s="119"/>
      <c r="X421" s="124"/>
      <c r="Z421" s="129"/>
      <c r="AA421" s="113"/>
      <c r="AB421" s="129"/>
      <c r="AE421" s="129"/>
      <c r="AF421" s="171"/>
      <c r="AK421" s="50"/>
      <c r="AL421" s="50"/>
      <c r="AM421" s="50"/>
      <c r="AN421" s="50"/>
      <c r="AO421" s="50"/>
      <c r="AP421" s="50"/>
      <c r="AQ421" s="50"/>
    </row>
    <row r="422" spans="1:43" s="76" customFormat="1" ht="15">
      <c r="A422" s="124"/>
      <c r="D422" s="108"/>
      <c r="E422" s="77"/>
      <c r="F422" s="124"/>
      <c r="G422" s="124"/>
      <c r="H422" s="124"/>
      <c r="I422" s="78"/>
      <c r="J422" s="77"/>
      <c r="K422" s="77"/>
      <c r="L422" s="137"/>
      <c r="Q422" s="124"/>
      <c r="R422" s="124"/>
      <c r="S422" s="124"/>
      <c r="T422" s="124"/>
      <c r="U422" s="113"/>
      <c r="W422" s="119"/>
      <c r="X422" s="124"/>
      <c r="Z422" s="129"/>
      <c r="AA422" s="113"/>
      <c r="AB422" s="129"/>
      <c r="AE422" s="129"/>
      <c r="AF422" s="171"/>
      <c r="AK422" s="50"/>
      <c r="AL422" s="50"/>
      <c r="AM422" s="50"/>
      <c r="AN422" s="50"/>
      <c r="AO422" s="50"/>
      <c r="AP422" s="50"/>
      <c r="AQ422" s="50"/>
    </row>
    <row r="423" spans="1:43" s="76" customFormat="1" ht="15">
      <c r="A423" s="124"/>
      <c r="D423" s="108"/>
      <c r="E423" s="77"/>
      <c r="F423" s="124"/>
      <c r="G423" s="124"/>
      <c r="H423" s="124"/>
      <c r="I423" s="78"/>
      <c r="J423" s="77"/>
      <c r="K423" s="77"/>
      <c r="L423" s="137"/>
      <c r="Q423" s="124"/>
      <c r="R423" s="124"/>
      <c r="S423" s="124"/>
      <c r="T423" s="124"/>
      <c r="U423" s="113"/>
      <c r="W423" s="119"/>
      <c r="X423" s="124"/>
      <c r="Z423" s="129"/>
      <c r="AA423" s="113"/>
      <c r="AB423" s="129"/>
      <c r="AE423" s="129"/>
      <c r="AF423" s="171"/>
      <c r="AK423" s="50"/>
      <c r="AL423" s="50"/>
      <c r="AM423" s="50"/>
      <c r="AN423" s="50"/>
      <c r="AO423" s="50"/>
      <c r="AP423" s="50"/>
      <c r="AQ423" s="50"/>
    </row>
    <row r="424" spans="1:43" s="76" customFormat="1" ht="15">
      <c r="A424" s="124"/>
      <c r="D424" s="108"/>
      <c r="E424" s="77"/>
      <c r="F424" s="124"/>
      <c r="G424" s="124"/>
      <c r="H424" s="124"/>
      <c r="I424" s="78"/>
      <c r="J424" s="77"/>
      <c r="K424" s="77"/>
      <c r="L424" s="137"/>
      <c r="Q424" s="124"/>
      <c r="R424" s="124"/>
      <c r="S424" s="124"/>
      <c r="T424" s="124"/>
      <c r="U424" s="113"/>
      <c r="W424" s="119"/>
      <c r="X424" s="124"/>
      <c r="Z424" s="129"/>
      <c r="AA424" s="113"/>
      <c r="AB424" s="129"/>
      <c r="AE424" s="129"/>
      <c r="AF424" s="171"/>
      <c r="AK424" s="50"/>
      <c r="AL424" s="50"/>
      <c r="AM424" s="50"/>
      <c r="AN424" s="50"/>
      <c r="AO424" s="50"/>
      <c r="AP424" s="50"/>
      <c r="AQ424" s="50"/>
    </row>
    <row r="425" spans="1:43" s="76" customFormat="1" ht="15">
      <c r="A425" s="124"/>
      <c r="D425" s="108"/>
      <c r="E425" s="77"/>
      <c r="F425" s="124"/>
      <c r="G425" s="124"/>
      <c r="H425" s="124"/>
      <c r="I425" s="78"/>
      <c r="J425" s="77"/>
      <c r="K425" s="77"/>
      <c r="L425" s="137"/>
      <c r="Q425" s="124"/>
      <c r="R425" s="124"/>
      <c r="S425" s="124"/>
      <c r="T425" s="124"/>
      <c r="U425" s="113"/>
      <c r="W425" s="119"/>
      <c r="X425" s="124"/>
      <c r="Z425" s="129"/>
      <c r="AA425" s="113"/>
      <c r="AB425" s="129"/>
      <c r="AE425" s="129"/>
      <c r="AF425" s="171"/>
      <c r="AK425" s="50"/>
      <c r="AL425" s="50"/>
      <c r="AM425" s="50"/>
      <c r="AN425" s="50"/>
      <c r="AO425" s="50"/>
      <c r="AP425" s="50"/>
      <c r="AQ425" s="50"/>
    </row>
    <row r="426" spans="1:43" s="76" customFormat="1" ht="15">
      <c r="A426" s="124"/>
      <c r="D426" s="108"/>
      <c r="E426" s="77"/>
      <c r="F426" s="124"/>
      <c r="G426" s="124"/>
      <c r="H426" s="124"/>
      <c r="I426" s="78"/>
      <c r="J426" s="77"/>
      <c r="K426" s="77"/>
      <c r="L426" s="137"/>
      <c r="Q426" s="124"/>
      <c r="R426" s="124"/>
      <c r="S426" s="124"/>
      <c r="T426" s="124"/>
      <c r="U426" s="113"/>
      <c r="W426" s="119"/>
      <c r="X426" s="124"/>
      <c r="Z426" s="129"/>
      <c r="AA426" s="113"/>
      <c r="AB426" s="129"/>
      <c r="AE426" s="129"/>
      <c r="AF426" s="171"/>
      <c r="AK426" s="50"/>
      <c r="AL426" s="50"/>
      <c r="AM426" s="50"/>
      <c r="AN426" s="50"/>
      <c r="AO426" s="50"/>
      <c r="AP426" s="50"/>
      <c r="AQ426" s="50"/>
    </row>
    <row r="427" spans="1:43" s="76" customFormat="1" ht="15">
      <c r="A427" s="124"/>
      <c r="D427" s="108"/>
      <c r="E427" s="77"/>
      <c r="F427" s="124"/>
      <c r="G427" s="124"/>
      <c r="H427" s="124"/>
      <c r="I427" s="78"/>
      <c r="J427" s="77"/>
      <c r="K427" s="77"/>
      <c r="L427" s="137"/>
      <c r="Q427" s="124"/>
      <c r="R427" s="124"/>
      <c r="S427" s="124"/>
      <c r="T427" s="124"/>
      <c r="U427" s="113"/>
      <c r="W427" s="119"/>
      <c r="X427" s="124"/>
      <c r="Z427" s="129"/>
      <c r="AA427" s="113"/>
      <c r="AB427" s="129"/>
      <c r="AE427" s="129"/>
      <c r="AF427" s="171"/>
      <c r="AK427" s="50"/>
      <c r="AL427" s="50"/>
      <c r="AM427" s="50"/>
      <c r="AN427" s="50"/>
      <c r="AO427" s="50"/>
      <c r="AP427" s="50"/>
      <c r="AQ427" s="50"/>
    </row>
    <row r="428" spans="1:43" s="76" customFormat="1" ht="15">
      <c r="A428" s="124"/>
      <c r="D428" s="108"/>
      <c r="E428" s="77"/>
      <c r="F428" s="124"/>
      <c r="G428" s="124"/>
      <c r="H428" s="124"/>
      <c r="I428" s="78"/>
      <c r="J428" s="77"/>
      <c r="K428" s="77"/>
      <c r="L428" s="137"/>
      <c r="Q428" s="124"/>
      <c r="R428" s="124"/>
      <c r="S428" s="124"/>
      <c r="T428" s="124"/>
      <c r="U428" s="113"/>
      <c r="W428" s="119"/>
      <c r="X428" s="124"/>
      <c r="Z428" s="129"/>
      <c r="AA428" s="113"/>
      <c r="AB428" s="129"/>
      <c r="AE428" s="129"/>
      <c r="AF428" s="171"/>
      <c r="AK428" s="50"/>
      <c r="AL428" s="50"/>
      <c r="AM428" s="50"/>
      <c r="AN428" s="50"/>
      <c r="AO428" s="50"/>
      <c r="AP428" s="50"/>
      <c r="AQ428" s="50"/>
    </row>
    <row r="429" spans="1:43" s="76" customFormat="1" ht="15">
      <c r="A429" s="124"/>
      <c r="D429" s="108"/>
      <c r="E429" s="77"/>
      <c r="F429" s="124"/>
      <c r="G429" s="124"/>
      <c r="H429" s="124"/>
      <c r="I429" s="78"/>
      <c r="J429" s="77"/>
      <c r="K429" s="77"/>
      <c r="L429" s="137"/>
      <c r="Q429" s="124"/>
      <c r="R429" s="124"/>
      <c r="S429" s="124"/>
      <c r="T429" s="124"/>
      <c r="U429" s="113"/>
      <c r="W429" s="119"/>
      <c r="X429" s="124"/>
      <c r="Z429" s="129"/>
      <c r="AA429" s="113"/>
      <c r="AB429" s="129"/>
      <c r="AE429" s="129"/>
      <c r="AF429" s="171"/>
      <c r="AK429" s="50"/>
      <c r="AL429" s="50"/>
      <c r="AM429" s="50"/>
      <c r="AN429" s="50"/>
      <c r="AO429" s="50"/>
      <c r="AP429" s="50"/>
      <c r="AQ429" s="50"/>
    </row>
    <row r="430" spans="1:43" s="76" customFormat="1" ht="15">
      <c r="A430" s="124"/>
      <c r="D430" s="108"/>
      <c r="E430" s="77"/>
      <c r="F430" s="124"/>
      <c r="G430" s="124"/>
      <c r="H430" s="124"/>
      <c r="I430" s="78"/>
      <c r="J430" s="77"/>
      <c r="K430" s="77"/>
      <c r="L430" s="137"/>
      <c r="Q430" s="124"/>
      <c r="R430" s="124"/>
      <c r="S430" s="124"/>
      <c r="T430" s="124"/>
      <c r="U430" s="113"/>
      <c r="W430" s="119"/>
      <c r="X430" s="124"/>
      <c r="Z430" s="129"/>
      <c r="AA430" s="113"/>
      <c r="AB430" s="129"/>
      <c r="AE430" s="129"/>
      <c r="AF430" s="171"/>
      <c r="AK430" s="50"/>
      <c r="AL430" s="50"/>
      <c r="AM430" s="50"/>
      <c r="AN430" s="50"/>
      <c r="AO430" s="50"/>
      <c r="AP430" s="50"/>
      <c r="AQ430" s="50"/>
    </row>
    <row r="431" spans="1:43" s="76" customFormat="1" ht="15">
      <c r="A431" s="124"/>
      <c r="D431" s="108"/>
      <c r="E431" s="77"/>
      <c r="F431" s="124"/>
      <c r="G431" s="124"/>
      <c r="H431" s="124"/>
      <c r="I431" s="78"/>
      <c r="J431" s="77"/>
      <c r="K431" s="77"/>
      <c r="L431" s="137"/>
      <c r="Q431" s="124"/>
      <c r="R431" s="124"/>
      <c r="S431" s="124"/>
      <c r="T431" s="124"/>
      <c r="U431" s="113"/>
      <c r="W431" s="119"/>
      <c r="X431" s="124"/>
      <c r="Z431" s="129"/>
      <c r="AA431" s="113"/>
      <c r="AB431" s="129"/>
      <c r="AE431" s="129"/>
      <c r="AF431" s="171"/>
      <c r="AK431" s="50"/>
      <c r="AL431" s="50"/>
      <c r="AM431" s="50"/>
      <c r="AN431" s="50"/>
      <c r="AO431" s="50"/>
      <c r="AP431" s="50"/>
      <c r="AQ431" s="50"/>
    </row>
    <row r="432" spans="1:43" s="76" customFormat="1" ht="15">
      <c r="A432" s="124"/>
      <c r="D432" s="108"/>
      <c r="E432" s="77"/>
      <c r="F432" s="124"/>
      <c r="G432" s="124"/>
      <c r="H432" s="124"/>
      <c r="I432" s="78"/>
      <c r="J432" s="77"/>
      <c r="K432" s="77"/>
      <c r="L432" s="137"/>
      <c r="Q432" s="124"/>
      <c r="R432" s="124"/>
      <c r="S432" s="124"/>
      <c r="T432" s="124"/>
      <c r="U432" s="113"/>
      <c r="W432" s="119"/>
      <c r="X432" s="124"/>
      <c r="Z432" s="129"/>
      <c r="AA432" s="113"/>
      <c r="AB432" s="129"/>
      <c r="AE432" s="129"/>
      <c r="AF432" s="171"/>
      <c r="AK432" s="50"/>
      <c r="AL432" s="50"/>
      <c r="AM432" s="50"/>
      <c r="AN432" s="50"/>
      <c r="AO432" s="50"/>
      <c r="AP432" s="50"/>
      <c r="AQ432" s="50"/>
    </row>
    <row r="433" spans="1:43" s="76" customFormat="1" ht="15">
      <c r="A433" s="124"/>
      <c r="D433" s="108"/>
      <c r="E433" s="77"/>
      <c r="F433" s="124"/>
      <c r="G433" s="124"/>
      <c r="H433" s="124"/>
      <c r="I433" s="78"/>
      <c r="J433" s="77"/>
      <c r="K433" s="77"/>
      <c r="L433" s="137"/>
      <c r="Q433" s="124"/>
      <c r="R433" s="124"/>
      <c r="S433" s="124"/>
      <c r="T433" s="124"/>
      <c r="U433" s="113"/>
      <c r="W433" s="119"/>
      <c r="X433" s="124"/>
      <c r="Z433" s="129"/>
      <c r="AA433" s="113"/>
      <c r="AB433" s="129"/>
      <c r="AE433" s="129"/>
      <c r="AF433" s="171"/>
      <c r="AK433" s="50"/>
      <c r="AL433" s="50"/>
      <c r="AM433" s="50"/>
      <c r="AN433" s="50"/>
      <c r="AO433" s="50"/>
      <c r="AP433" s="50"/>
      <c r="AQ433" s="50"/>
    </row>
    <row r="434" spans="1:43" s="76" customFormat="1" ht="15">
      <c r="A434" s="124"/>
      <c r="D434" s="108"/>
      <c r="E434" s="77"/>
      <c r="F434" s="124"/>
      <c r="G434" s="124"/>
      <c r="H434" s="124"/>
      <c r="I434" s="78"/>
      <c r="J434" s="77"/>
      <c r="K434" s="77"/>
      <c r="L434" s="137"/>
      <c r="Q434" s="124"/>
      <c r="R434" s="124"/>
      <c r="S434" s="124"/>
      <c r="T434" s="124"/>
      <c r="U434" s="113"/>
      <c r="W434" s="119"/>
      <c r="X434" s="124"/>
      <c r="Z434" s="129"/>
      <c r="AA434" s="113"/>
      <c r="AB434" s="129"/>
      <c r="AE434" s="129"/>
      <c r="AF434" s="171"/>
      <c r="AK434" s="50"/>
      <c r="AL434" s="50"/>
      <c r="AM434" s="50"/>
      <c r="AN434" s="50"/>
      <c r="AO434" s="50"/>
      <c r="AP434" s="50"/>
      <c r="AQ434" s="50"/>
    </row>
    <row r="435" spans="1:43" s="76" customFormat="1" ht="15">
      <c r="A435" s="124"/>
      <c r="D435" s="108"/>
      <c r="E435" s="77"/>
      <c r="F435" s="124"/>
      <c r="G435" s="124"/>
      <c r="H435" s="124"/>
      <c r="I435" s="78"/>
      <c r="J435" s="77"/>
      <c r="K435" s="77"/>
      <c r="L435" s="137"/>
      <c r="Q435" s="124"/>
      <c r="R435" s="124"/>
      <c r="S435" s="124"/>
      <c r="T435" s="124"/>
      <c r="U435" s="113"/>
      <c r="W435" s="119"/>
      <c r="X435" s="124"/>
      <c r="Z435" s="129"/>
      <c r="AA435" s="113"/>
      <c r="AB435" s="129"/>
      <c r="AE435" s="129"/>
      <c r="AF435" s="171"/>
      <c r="AK435" s="50"/>
      <c r="AL435" s="50"/>
      <c r="AM435" s="50"/>
      <c r="AN435" s="50"/>
      <c r="AO435" s="50"/>
      <c r="AP435" s="50"/>
      <c r="AQ435" s="50"/>
    </row>
    <row r="436" spans="1:43" s="76" customFormat="1" ht="15">
      <c r="A436" s="124"/>
      <c r="D436" s="108"/>
      <c r="E436" s="77"/>
      <c r="F436" s="124"/>
      <c r="G436" s="124"/>
      <c r="H436" s="124"/>
      <c r="I436" s="78"/>
      <c r="J436" s="77"/>
      <c r="K436" s="77"/>
      <c r="L436" s="137"/>
      <c r="Q436" s="124"/>
      <c r="R436" s="124"/>
      <c r="S436" s="124"/>
      <c r="T436" s="124"/>
      <c r="U436" s="113"/>
      <c r="W436" s="119"/>
      <c r="X436" s="124"/>
      <c r="Z436" s="129"/>
      <c r="AA436" s="113"/>
      <c r="AB436" s="129"/>
      <c r="AE436" s="129"/>
      <c r="AF436" s="171"/>
      <c r="AK436" s="50"/>
      <c r="AL436" s="50"/>
      <c r="AM436" s="50"/>
      <c r="AN436" s="50"/>
      <c r="AO436" s="50"/>
      <c r="AP436" s="50"/>
      <c r="AQ436" s="50"/>
    </row>
    <row r="437" spans="1:43" s="76" customFormat="1" ht="15">
      <c r="A437" s="124"/>
      <c r="D437" s="108"/>
      <c r="E437" s="77"/>
      <c r="F437" s="124"/>
      <c r="G437" s="124"/>
      <c r="H437" s="124"/>
      <c r="I437" s="78"/>
      <c r="J437" s="77"/>
      <c r="K437" s="77"/>
      <c r="L437" s="137"/>
      <c r="Q437" s="124"/>
      <c r="R437" s="124"/>
      <c r="S437" s="124"/>
      <c r="T437" s="124"/>
      <c r="U437" s="113"/>
      <c r="W437" s="119"/>
      <c r="X437" s="124"/>
      <c r="Z437" s="129"/>
      <c r="AA437" s="113"/>
      <c r="AB437" s="129"/>
      <c r="AE437" s="129"/>
      <c r="AF437" s="171"/>
      <c r="AK437" s="50"/>
      <c r="AL437" s="50"/>
      <c r="AM437" s="50"/>
      <c r="AN437" s="50"/>
      <c r="AO437" s="50"/>
      <c r="AP437" s="50"/>
      <c r="AQ437" s="50"/>
    </row>
    <row r="438" spans="1:43" s="76" customFormat="1" ht="15">
      <c r="A438" s="124"/>
      <c r="D438" s="108"/>
      <c r="E438" s="77"/>
      <c r="F438" s="124"/>
      <c r="G438" s="124"/>
      <c r="H438" s="124"/>
      <c r="I438" s="78"/>
      <c r="J438" s="77"/>
      <c r="K438" s="77"/>
      <c r="L438" s="137"/>
      <c r="Q438" s="124"/>
      <c r="R438" s="124"/>
      <c r="S438" s="124"/>
      <c r="T438" s="124"/>
      <c r="U438" s="113"/>
      <c r="W438" s="119"/>
      <c r="X438" s="124"/>
      <c r="Z438" s="129"/>
      <c r="AA438" s="113"/>
      <c r="AB438" s="129"/>
      <c r="AE438" s="129"/>
      <c r="AF438" s="171"/>
      <c r="AK438" s="50"/>
      <c r="AL438" s="50"/>
      <c r="AM438" s="50"/>
      <c r="AN438" s="50"/>
      <c r="AO438" s="50"/>
      <c r="AP438" s="50"/>
      <c r="AQ438" s="50"/>
    </row>
    <row r="439" spans="1:43" s="76" customFormat="1" ht="15">
      <c r="A439" s="124"/>
      <c r="D439" s="108"/>
      <c r="E439" s="77"/>
      <c r="F439" s="124"/>
      <c r="G439" s="124"/>
      <c r="H439" s="124"/>
      <c r="I439" s="78"/>
      <c r="J439" s="77"/>
      <c r="K439" s="77"/>
      <c r="L439" s="137"/>
      <c r="Q439" s="124"/>
      <c r="R439" s="124"/>
      <c r="S439" s="124"/>
      <c r="T439" s="124"/>
      <c r="U439" s="113"/>
      <c r="W439" s="119"/>
      <c r="X439" s="124"/>
      <c r="Z439" s="129"/>
      <c r="AA439" s="113"/>
      <c r="AB439" s="129"/>
      <c r="AE439" s="129"/>
      <c r="AF439" s="171"/>
      <c r="AK439" s="50"/>
      <c r="AL439" s="50"/>
      <c r="AM439" s="50"/>
      <c r="AN439" s="50"/>
      <c r="AO439" s="50"/>
      <c r="AP439" s="50"/>
      <c r="AQ439" s="50"/>
    </row>
    <row r="440" spans="1:43" s="76" customFormat="1" ht="15">
      <c r="A440" s="124"/>
      <c r="D440" s="108"/>
      <c r="E440" s="77"/>
      <c r="F440" s="124"/>
      <c r="G440" s="124"/>
      <c r="H440" s="124"/>
      <c r="I440" s="78"/>
      <c r="J440" s="77"/>
      <c r="K440" s="77"/>
      <c r="L440" s="137"/>
      <c r="Q440" s="124"/>
      <c r="R440" s="124"/>
      <c r="S440" s="124"/>
      <c r="T440" s="124"/>
      <c r="U440" s="113"/>
      <c r="W440" s="119"/>
      <c r="X440" s="124"/>
      <c r="Z440" s="129"/>
      <c r="AA440" s="113"/>
      <c r="AB440" s="129"/>
      <c r="AE440" s="129"/>
      <c r="AF440" s="171"/>
      <c r="AK440" s="50"/>
      <c r="AL440" s="50"/>
      <c r="AM440" s="50"/>
      <c r="AN440" s="50"/>
      <c r="AO440" s="50"/>
      <c r="AP440" s="50"/>
      <c r="AQ440" s="50"/>
    </row>
    <row r="441" ht="15">
      <c r="AF441" s="95"/>
    </row>
    <row r="442" ht="15">
      <c r="AF442" s="95"/>
    </row>
    <row r="443" ht="15">
      <c r="AF443" s="95"/>
    </row>
    <row r="444" ht="15">
      <c r="AF444" s="95"/>
    </row>
    <row r="445" ht="15">
      <c r="AF445" s="95"/>
    </row>
    <row r="446" ht="15">
      <c r="AF446" s="95"/>
    </row>
    <row r="447" ht="15">
      <c r="AF447" s="95"/>
    </row>
    <row r="448" ht="15">
      <c r="AF448" s="95"/>
    </row>
    <row r="449" ht="15">
      <c r="AF449" s="95"/>
    </row>
    <row r="450" ht="15">
      <c r="AF450" s="95"/>
    </row>
    <row r="451" ht="15">
      <c r="AF451" s="95"/>
    </row>
    <row r="452" ht="15">
      <c r="AF452" s="95"/>
    </row>
    <row r="453" ht="15">
      <c r="AF453" s="95"/>
    </row>
    <row r="454" ht="15">
      <c r="AF454" s="95"/>
    </row>
    <row r="455" ht="15">
      <c r="AF455" s="95"/>
    </row>
    <row r="456" ht="15">
      <c r="AF456" s="95"/>
    </row>
    <row r="457" ht="15">
      <c r="AF457" s="95"/>
    </row>
    <row r="458" ht="15">
      <c r="AF458" s="95"/>
    </row>
    <row r="459" ht="15">
      <c r="AF459" s="95"/>
    </row>
    <row r="460" ht="15">
      <c r="AF460" s="95"/>
    </row>
    <row r="461" ht="15">
      <c r="AF461" s="95"/>
    </row>
    <row r="462" ht="15">
      <c r="AF462" s="95"/>
    </row>
    <row r="463" ht="15">
      <c r="AF463" s="95"/>
    </row>
    <row r="464" ht="15">
      <c r="AF464" s="95"/>
    </row>
    <row r="465" ht="15">
      <c r="AF465" s="95"/>
    </row>
    <row r="466" ht="15">
      <c r="AF466" s="95"/>
    </row>
    <row r="467" ht="15">
      <c r="AF467" s="95"/>
    </row>
    <row r="468" ht="15">
      <c r="AF468" s="95"/>
    </row>
    <row r="469" ht="15">
      <c r="AF469" s="95"/>
    </row>
    <row r="470" ht="15">
      <c r="AF470" s="95"/>
    </row>
    <row r="471" ht="15">
      <c r="AF471" s="95"/>
    </row>
    <row r="472" ht="15">
      <c r="AF472" s="95"/>
    </row>
    <row r="473" ht="15">
      <c r="AF473" s="95"/>
    </row>
    <row r="474" ht="15">
      <c r="AF474" s="95"/>
    </row>
    <row r="475" ht="15">
      <c r="AF475" s="95"/>
    </row>
    <row r="476" ht="15">
      <c r="AF476" s="95"/>
    </row>
  </sheetData>
  <sheetProtection password="CF68" sheet="1" insertRows="0" deleteRows="0" sort="0" autoFilter="0" pivotTables="0"/>
  <autoFilter ref="A6:AF6"/>
  <mergeCells count="1">
    <mergeCell ref="A379:Q379"/>
  </mergeCells>
  <conditionalFormatting sqref="L7:L378">
    <cfRule type="containsText" priority="9" dxfId="11" operator="containsText" stopIfTrue="1" text="CORREGIR">
      <formula>NOT(ISERROR(SEARCH("CORREGIR",L7)))</formula>
    </cfRule>
  </conditionalFormatting>
  <conditionalFormatting sqref="E6">
    <cfRule type="containsText" priority="8" dxfId="12" operator="containsText" text="EC">
      <formula>NOT(ISERROR(SEARCH("EC",E6)))</formula>
    </cfRule>
  </conditionalFormatting>
  <conditionalFormatting sqref="E7:E8">
    <cfRule type="containsText" priority="5" dxfId="13" operator="containsText" text="EC">
      <formula>NOT(ISERROR(SEARCH("EC",E7)))</formula>
    </cfRule>
    <cfRule type="containsText" priority="6" dxfId="13" operator="containsText" text="REFUGIADO">
      <formula>NOT(ISERROR(SEARCH("REFUGIADO",E7)))</formula>
    </cfRule>
    <cfRule type="containsText" priority="7" dxfId="11" operator="containsText" stopIfTrue="1" text="REVISAR CÉDULA">
      <formula>NOT(ISERROR(SEARCH("REVISAR CÉDULA",E7)))</formula>
    </cfRule>
  </conditionalFormatting>
  <conditionalFormatting sqref="E9:E378">
    <cfRule type="containsText" priority="1" dxfId="13" operator="containsText" text="EC">
      <formula>NOT(ISERROR(SEARCH("EC",E9)))</formula>
    </cfRule>
    <cfRule type="containsText" priority="2" dxfId="13" operator="containsText" text="REFUGIADO">
      <formula>NOT(ISERROR(SEARCH("REFUGIADO",E9)))</formula>
    </cfRule>
    <cfRule type="containsText" priority="3" dxfId="11" operator="containsText" stopIfTrue="1" text="REVISAR CÉDULA">
      <formula>NOT(ISERROR(SEARCH("REVISAR CÉDULA",E9)))</formula>
    </cfRule>
  </conditionalFormatting>
  <dataValidations count="26">
    <dataValidation type="whole" operator="lessThanOrEqual" allowBlank="1" showInputMessage="1" showErrorMessage="1" error="REVISAR PLAZO OTORGADO" sqref="IL7:IL378">
      <formula1>60</formula1>
    </dataValidation>
    <dataValidation type="custom" allowBlank="1" showInputMessage="1" showErrorMessage="1" error="REVISAR TIEMPO&#10;&#10;" sqref="IK7:IK378">
      <formula1>$W$5-IK7&lt;90</formula1>
    </dataValidation>
    <dataValidation errorStyle="warning" type="textLength" allowBlank="1" showInputMessage="1" showErrorMessage="1" errorTitle="ERROR" error="VERIFICAR NUMERO DE CEDULA" sqref="HU7:HU378">
      <formula1>8</formula1>
      <formula2>10</formula2>
    </dataValidation>
    <dataValidation type="list" allowBlank="1" showInputMessage="1" showErrorMessage="1" error="SEMANAL&#10;QUINCENAL&#10;MENSUAL&#10;BIMESTRAL&#10;SEMESTRAL&#10;ANUAL" sqref="IM7:IM378">
      <formula1>Reembolso!#REF!</formula1>
    </dataValidation>
    <dataValidation type="list" allowBlank="1" showInputMessage="1" showErrorMessage="1" error="I&#10;GS&#10;BC&#10;A" sqref="IJ7:IJ378">
      <formula1>Reembolso!#REF!</formula1>
    </dataValidation>
    <dataValidation type="decimal" allowBlank="1" showInputMessage="1" showErrorMessage="1" error="MONTO MAXIMO PERMITIDO&#10;" sqref="II7:II378">
      <formula1>1</formula1>
      <formula2>8500</formula2>
    </dataValidation>
    <dataValidation type="list" allowBlank="1" showInputMessage="1" showErrorMessage="1" error="AF&#10;CT" sqref="IH7:IH378">
      <formula1>Reembolso!#REF!</formula1>
    </dataValidation>
    <dataValidation type="list" allowBlank="1" showInputMessage="1" showErrorMessage="1" error="COMERCIO&#10;SERVICIOS&#10;PRODUCCION&#10;ARTESANAL&#10;AGROPECUARIO&#10;VIVIENDA" sqref="IF7:IF377">
      <formula1>Reembolso!#REF!</formula1>
    </dataValidation>
    <dataValidation type="textLength" operator="equal" allowBlank="1" showInputMessage="1" showErrorMessage="1" error="CODIGO DE PARROQUIA" sqref="IB7:IB378">
      <formula1>2</formula1>
    </dataValidation>
    <dataValidation type="textLength" operator="equal" allowBlank="1" showInputMessage="1" showErrorMessage="1" error="CODIGOS DE CANTON" sqref="IA7:IA378">
      <formula1>2</formula1>
    </dataValidation>
    <dataValidation type="textLength" operator="equal" allowBlank="1" showInputMessage="1" showErrorMessage="1" error="CODIGOS DE PROVINCIAS" sqref="HZ7:HZ377">
      <formula1>2</formula1>
    </dataValidation>
    <dataValidation type="whole" allowBlank="1" showInputMessage="1" sqref="HZ378">
      <formula1>1</formula1>
      <formula2>25</formula2>
    </dataValidation>
    <dataValidation type="list" allowBlank="1" showInputMessage="1" showErrorMessage="1" error="NINGUNA&#10;PRIMARIA&#10;SECUNDARIA&#10;SUPERIOR" sqref="HY7">
      <formula1>Reembolso!#REF!</formula1>
    </dataValidation>
    <dataValidation type="list" allowBlank="1" showInputMessage="1" showErrorMessage="1" error="SOLTERO&#10;CASADO&#10;VIUDO&#10;DIVORCIADO&#10;UNION LIBRE" sqref="HX7:HX378">
      <formula1>Reembolso!#REF!</formula1>
    </dataValidation>
    <dataValidation type="list" allowBlank="1" showInputMessage="1" showErrorMessage="1" error="M-MASCULINO&#10;F-FEMENINO" sqref="HW7:HW378">
      <formula1>Reembolso!#REF!</formula1>
    </dataValidation>
    <dataValidation allowBlank="1" showInputMessage="1" sqref="IC7:IC377"/>
    <dataValidation type="list" showDropDown="1" showInputMessage="1" showErrorMessage="1" errorTitle="CODIGO PARROQUIA" error="INGRESE CODIGO CORRECTO DE PARROQUIA" sqref="IC378">
      <formula1>Reembolso!#REF!</formula1>
    </dataValidation>
    <dataValidation type="list" allowBlank="1" showDropDown="1" showInputMessage="1" showErrorMessage="1" errorTitle="DESTINO" error="INGRESE: AGROPECUARIO,ARTESANAL, COMERCIO, SERVICIOS, PRODUCCION" sqref="IF378">
      <formula1>"AGROPECUARIO,ARTESANAL,COMERCIO,SERVICIOS,PRODUCCION"</formula1>
    </dataValidation>
    <dataValidation errorStyle="warning" type="textLength" allowBlank="1" showInputMessage="1" showErrorMessage="1" errorTitle="ERROR" error="Por favor verifique que las cédulas contengan 10 dígitos" sqref="HT8:HT10">
      <formula1>10</formula1>
      <formula2>13</formula2>
    </dataValidation>
    <dataValidation type="list" allowBlank="1" showInputMessage="1" showErrorMessage="1" error="M-MASCULINO&#10;F-FEMENINO" sqref="F7:F378">
      <formula1>$AK$8:$AK$9</formula1>
    </dataValidation>
    <dataValidation type="list" allowBlank="1" showInputMessage="1" showErrorMessage="1" error="SOLTERO&#10;CASADO&#10;VIUDO&#10;DIVORCIADO&#10;UNION LIBRE" sqref="G7:G378">
      <formula1>$AL$8:$AL$12</formula1>
    </dataValidation>
    <dataValidation type="list" allowBlank="1" showInputMessage="1" showErrorMessage="1" error="NINGUNA&#10;PRIMARIA&#10;SECUNDARIA&#10;SUPERIOR" sqref="H7:H378">
      <formula1>$AM$8:$AM$11</formula1>
    </dataValidation>
    <dataValidation type="list" allowBlank="1" showInputMessage="1" showErrorMessage="1" error="COMERCIO&#10;SERVICIOS&#10;PRODUCCION&#10;ARTESANAL&#10;AGROPECUARIO&#10;VIVIENDA" sqref="O7:O378">
      <formula1>$AN$8:$AN$13</formula1>
    </dataValidation>
    <dataValidation type="list" allowBlank="1" showInputMessage="1" showErrorMessage="1" error="AF&#10;CT" sqref="Q7:Q378">
      <formula1>$AO$8:$AO$9</formula1>
    </dataValidation>
    <dataValidation type="list" allowBlank="1" showInputMessage="1" showErrorMessage="1" error="I&#10;GS&#10;BC&#10;A" sqref="V7:V378">
      <formula1>$AP$8:$AP$11</formula1>
    </dataValidation>
    <dataValidation type="list" allowBlank="1" showInputMessage="1" showErrorMessage="1" error="SEMANAL&#10;QUINCENAL&#10;MENSUAL&#10;BIMESTRAL&#10;SEMESTRAL&#10;ANUAL" sqref="Y7:Y378">
      <formula1>$AQ$8:$AQ$14</formula1>
    </dataValidation>
  </dataValidations>
  <printOptions horizontalCentered="1" verticalCentered="1"/>
  <pageMargins left="0.25" right="0.25" top="0.75" bottom="0.75" header="0.3" footer="0.3"/>
  <pageSetup fitToHeight="0" fitToWidth="2" horizontalDpi="600" verticalDpi="600" orientation="landscape" paperSize="9" scale="50" r:id="rId4"/>
  <headerFooter>
    <oddFooter>&amp;L&amp;F&amp;CPágina &amp;P de &amp;N&amp;R&amp;D</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Hoja2">
    <tabColor theme="4" tint="-0.24997000396251678"/>
    <pageSetUpPr fitToPage="1"/>
  </sheetPr>
  <dimension ref="A3:AL46"/>
  <sheetViews>
    <sheetView zoomScalePageLayoutView="0" workbookViewId="0" topLeftCell="A1">
      <selection activeCell="E24" sqref="E24"/>
    </sheetView>
  </sheetViews>
  <sheetFormatPr defaultColWidth="20.140625" defaultRowHeight="15"/>
  <cols>
    <col min="1" max="1" width="7.57421875" style="9" customWidth="1"/>
    <col min="2" max="2" width="20.140625" style="9" customWidth="1"/>
    <col min="3" max="4" width="21.57421875" style="9" customWidth="1"/>
    <col min="5" max="16384" width="20.140625" style="9" customWidth="1"/>
  </cols>
  <sheetData>
    <row r="1" ht="50.25" customHeight="1"/>
    <row r="2" ht="15.75" customHeight="1"/>
    <row r="3" spans="1:38" s="76" customFormat="1" ht="18.75">
      <c r="A3" s="140" t="s">
        <v>214</v>
      </c>
      <c r="B3" s="140"/>
      <c r="C3" s="108"/>
      <c r="D3" s="77"/>
      <c r="E3" s="124"/>
      <c r="F3" s="124"/>
      <c r="G3" s="78"/>
      <c r="H3" s="77"/>
      <c r="I3" s="77"/>
      <c r="J3" s="137"/>
      <c r="O3" s="124"/>
      <c r="P3" s="113"/>
      <c r="R3" s="119"/>
      <c r="S3" s="124"/>
      <c r="U3" s="129"/>
      <c r="V3" s="113"/>
      <c r="W3" s="129"/>
      <c r="Z3" s="129"/>
      <c r="AF3" s="50"/>
      <c r="AG3" s="50"/>
      <c r="AH3" s="50"/>
      <c r="AI3" s="50"/>
      <c r="AJ3" s="50"/>
      <c r="AK3" s="50"/>
      <c r="AL3" s="50"/>
    </row>
    <row r="4" spans="1:38" s="76" customFormat="1" ht="15.75">
      <c r="A4" s="257" t="s">
        <v>215</v>
      </c>
      <c r="B4" s="257"/>
      <c r="C4" s="109"/>
      <c r="D4" s="79"/>
      <c r="E4" s="125"/>
      <c r="F4" s="125"/>
      <c r="G4" s="80"/>
      <c r="H4" s="79"/>
      <c r="I4" s="79"/>
      <c r="J4" s="137"/>
      <c r="K4" s="75"/>
      <c r="L4" s="75"/>
      <c r="M4" s="75"/>
      <c r="N4" s="75"/>
      <c r="O4" s="125"/>
      <c r="P4" s="114"/>
      <c r="Q4" s="75"/>
      <c r="R4" s="120"/>
      <c r="S4" s="125"/>
      <c r="T4" s="75"/>
      <c r="U4" s="130"/>
      <c r="V4" s="114"/>
      <c r="W4" s="130"/>
      <c r="X4" s="75"/>
      <c r="Y4" s="75"/>
      <c r="Z4" s="130"/>
      <c r="AA4" s="75"/>
      <c r="AF4" s="50"/>
      <c r="AG4" s="50"/>
      <c r="AH4" s="50"/>
      <c r="AI4" s="50"/>
      <c r="AJ4" s="50"/>
      <c r="AK4" s="50"/>
      <c r="AL4" s="50"/>
    </row>
    <row r="5" spans="1:38" s="84" customFormat="1" ht="15">
      <c r="A5" s="141"/>
      <c r="B5" s="141"/>
      <c r="C5" s="110"/>
      <c r="D5" s="79"/>
      <c r="E5" s="100"/>
      <c r="F5" s="100"/>
      <c r="G5" s="83"/>
      <c r="H5" s="82"/>
      <c r="I5" s="82"/>
      <c r="J5" s="138"/>
      <c r="K5" s="81"/>
      <c r="L5" s="81"/>
      <c r="M5" s="81"/>
      <c r="N5" s="81"/>
      <c r="O5" s="100"/>
      <c r="P5" s="115"/>
      <c r="Q5" s="81"/>
      <c r="R5" s="121"/>
      <c r="S5" s="100"/>
      <c r="T5" s="81"/>
      <c r="U5" s="131"/>
      <c r="V5" s="115"/>
      <c r="W5" s="131"/>
      <c r="X5" s="81"/>
      <c r="Y5" s="81"/>
      <c r="Z5" s="131"/>
      <c r="AA5" s="81"/>
      <c r="AF5" s="51"/>
      <c r="AG5" s="51"/>
      <c r="AH5" s="51"/>
      <c r="AI5" s="51"/>
      <c r="AJ5" s="51"/>
      <c r="AK5" s="51"/>
      <c r="AL5" s="51"/>
    </row>
    <row r="6" spans="1:38" s="76" customFormat="1" ht="15">
      <c r="A6" s="142" t="s">
        <v>15</v>
      </c>
      <c r="B6" s="142"/>
      <c r="C6" s="379">
        <f>Solicitud!$C$9</f>
        <v>0</v>
      </c>
      <c r="D6" s="379"/>
      <c r="E6" s="379"/>
      <c r="F6" s="124"/>
      <c r="G6" s="78"/>
      <c r="H6" s="77"/>
      <c r="I6" s="77"/>
      <c r="J6" s="137"/>
      <c r="O6" s="124"/>
      <c r="P6" s="113"/>
      <c r="R6" s="119"/>
      <c r="S6" s="126"/>
      <c r="T6" s="86"/>
      <c r="U6" s="132"/>
      <c r="V6" s="118"/>
      <c r="W6" s="132"/>
      <c r="X6" s="86"/>
      <c r="Y6" s="86"/>
      <c r="Z6" s="132"/>
      <c r="AA6" s="86"/>
      <c r="AF6" s="50"/>
      <c r="AG6" s="50"/>
      <c r="AH6" s="50"/>
      <c r="AI6" s="50"/>
      <c r="AJ6" s="50"/>
      <c r="AK6" s="50"/>
      <c r="AL6" s="50"/>
    </row>
    <row r="7" ht="15"/>
    <row r="8" ht="15"/>
    <row r="9" ht="15">
      <c r="A9" s="9" t="s">
        <v>216</v>
      </c>
    </row>
    <row r="10" spans="1:5" ht="30" customHeight="1">
      <c r="A10" s="369" t="s">
        <v>201</v>
      </c>
      <c r="B10" s="370"/>
      <c r="C10" s="253" t="s">
        <v>202</v>
      </c>
      <c r="D10" s="253" t="s">
        <v>203</v>
      </c>
      <c r="E10" s="253" t="s">
        <v>204</v>
      </c>
    </row>
    <row r="11" spans="1:5" ht="15" customHeight="1">
      <c r="A11" s="371" t="s">
        <v>205</v>
      </c>
      <c r="B11" s="372"/>
      <c r="C11" s="252"/>
      <c r="D11" s="258"/>
      <c r="E11" s="254" t="e">
        <f>D11/C11</f>
        <v>#DIV/0!</v>
      </c>
    </row>
    <row r="12" spans="1:5" ht="15">
      <c r="A12" s="373" t="s">
        <v>206</v>
      </c>
      <c r="B12" s="374"/>
      <c r="C12" s="252"/>
      <c r="D12" s="258"/>
      <c r="E12" s="254" t="e">
        <f aca="true" t="shared" si="0" ref="E12:E19">D12/C12</f>
        <v>#DIV/0!</v>
      </c>
    </row>
    <row r="13" spans="1:5" ht="15">
      <c r="A13" s="373" t="s">
        <v>207</v>
      </c>
      <c r="B13" s="374"/>
      <c r="C13" s="252"/>
      <c r="D13" s="258"/>
      <c r="E13" s="254" t="e">
        <f t="shared" si="0"/>
        <v>#DIV/0!</v>
      </c>
    </row>
    <row r="14" spans="1:5" ht="15">
      <c r="A14" s="373" t="s">
        <v>208</v>
      </c>
      <c r="B14" s="374"/>
      <c r="C14" s="252"/>
      <c r="D14" s="258"/>
      <c r="E14" s="254" t="e">
        <f t="shared" si="0"/>
        <v>#DIV/0!</v>
      </c>
    </row>
    <row r="15" spans="1:5" ht="15">
      <c r="A15" s="373" t="s">
        <v>209</v>
      </c>
      <c r="B15" s="374"/>
      <c r="C15" s="252"/>
      <c r="D15" s="258"/>
      <c r="E15" s="254" t="e">
        <f t="shared" si="0"/>
        <v>#DIV/0!</v>
      </c>
    </row>
    <row r="16" spans="1:5" ht="15">
      <c r="A16" s="373" t="s">
        <v>210</v>
      </c>
      <c r="B16" s="374"/>
      <c r="C16" s="252"/>
      <c r="D16" s="258"/>
      <c r="E16" s="254" t="e">
        <f t="shared" si="0"/>
        <v>#DIV/0!</v>
      </c>
    </row>
    <row r="17" spans="1:5" ht="15">
      <c r="A17" s="373" t="s">
        <v>211</v>
      </c>
      <c r="B17" s="374"/>
      <c r="C17" s="252"/>
      <c r="D17" s="258"/>
      <c r="E17" s="254" t="e">
        <f t="shared" si="0"/>
        <v>#DIV/0!</v>
      </c>
    </row>
    <row r="18" spans="1:5" ht="15">
      <c r="A18" s="373" t="s">
        <v>212</v>
      </c>
      <c r="B18" s="374"/>
      <c r="C18" s="252"/>
      <c r="D18" s="258"/>
      <c r="E18" s="254" t="e">
        <f t="shared" si="0"/>
        <v>#DIV/0!</v>
      </c>
    </row>
    <row r="19" spans="1:5" ht="15" customHeight="1">
      <c r="A19" s="376" t="s">
        <v>213</v>
      </c>
      <c r="B19" s="377"/>
      <c r="C19" s="255">
        <f>SUM(C11:C18)</f>
        <v>0</v>
      </c>
      <c r="D19" s="259">
        <f>SUM(D11:D18)</f>
        <v>0</v>
      </c>
      <c r="E19" s="256" t="e">
        <f t="shared" si="0"/>
        <v>#DIV/0!</v>
      </c>
    </row>
    <row r="20" ht="15">
      <c r="D20" s="247" t="str">
        <f>IF($D$19&lt;&gt;$E$33,"ERROR","OK")</f>
        <v>OK</v>
      </c>
    </row>
    <row r="21" ht="20.25" customHeight="1"/>
    <row r="22" ht="15">
      <c r="A22" s="9" t="s">
        <v>230</v>
      </c>
    </row>
    <row r="23" spans="1:5" ht="32.25" customHeight="1">
      <c r="A23" s="260" t="s">
        <v>217</v>
      </c>
      <c r="B23" s="378" t="s">
        <v>229</v>
      </c>
      <c r="C23" s="378"/>
      <c r="D23" s="378"/>
      <c r="E23" s="260" t="s">
        <v>228</v>
      </c>
    </row>
    <row r="24" spans="1:5" ht="15">
      <c r="A24" s="261">
        <v>1404</v>
      </c>
      <c r="B24" s="368" t="s">
        <v>218</v>
      </c>
      <c r="C24" s="368"/>
      <c r="D24" s="368"/>
      <c r="E24" s="263"/>
    </row>
    <row r="25" spans="1:5" ht="15">
      <c r="A25" s="261">
        <v>1412</v>
      </c>
      <c r="B25" s="368" t="s">
        <v>219</v>
      </c>
      <c r="C25" s="368"/>
      <c r="D25" s="368"/>
      <c r="E25" s="263"/>
    </row>
    <row r="26" spans="1:5" ht="15">
      <c r="A26" s="261">
        <v>1420</v>
      </c>
      <c r="B26" s="368" t="s">
        <v>220</v>
      </c>
      <c r="C26" s="368"/>
      <c r="D26" s="368"/>
      <c r="E26" s="263"/>
    </row>
    <row r="27" spans="1:5" ht="15">
      <c r="A27" s="261">
        <v>1428</v>
      </c>
      <c r="B27" s="368" t="s">
        <v>221</v>
      </c>
      <c r="C27" s="368"/>
      <c r="D27" s="368"/>
      <c r="E27" s="263"/>
    </row>
    <row r="28" spans="1:5" ht="15">
      <c r="A28" s="261">
        <v>1436</v>
      </c>
      <c r="B28" s="368" t="s">
        <v>222</v>
      </c>
      <c r="C28" s="368"/>
      <c r="D28" s="368"/>
      <c r="E28" s="263"/>
    </row>
    <row r="29" spans="1:5" ht="15">
      <c r="A29" s="261">
        <v>1444</v>
      </c>
      <c r="B29" s="368" t="s">
        <v>223</v>
      </c>
      <c r="C29" s="368"/>
      <c r="D29" s="368"/>
      <c r="E29" s="263"/>
    </row>
    <row r="30" spans="1:5" ht="15">
      <c r="A30" s="261">
        <v>1452</v>
      </c>
      <c r="B30" s="368" t="s">
        <v>224</v>
      </c>
      <c r="C30" s="368"/>
      <c r="D30" s="368"/>
      <c r="E30" s="263"/>
    </row>
    <row r="31" spans="1:5" ht="15">
      <c r="A31" s="261">
        <v>1460</v>
      </c>
      <c r="B31" s="368" t="s">
        <v>225</v>
      </c>
      <c r="C31" s="368"/>
      <c r="D31" s="368"/>
      <c r="E31" s="263"/>
    </row>
    <row r="32" spans="1:5" ht="15">
      <c r="A32" s="261">
        <v>1468</v>
      </c>
      <c r="B32" s="368" t="s">
        <v>226</v>
      </c>
      <c r="C32" s="368"/>
      <c r="D32" s="368"/>
      <c r="E32" s="263"/>
    </row>
    <row r="33" spans="1:5" ht="15">
      <c r="A33" s="380" t="s">
        <v>227</v>
      </c>
      <c r="B33" s="380"/>
      <c r="C33" s="380"/>
      <c r="D33" s="380"/>
      <c r="E33" s="262">
        <f>SUM(E24:E32)</f>
        <v>0</v>
      </c>
    </row>
    <row r="37" spans="1:3" ht="15">
      <c r="A37" s="175" t="s">
        <v>73</v>
      </c>
      <c r="B37" s="175"/>
      <c r="C37" s="108"/>
    </row>
    <row r="38" spans="1:3" ht="15">
      <c r="A38" s="175"/>
      <c r="B38" s="175"/>
      <c r="C38" s="108"/>
    </row>
    <row r="39" spans="1:3" ht="15">
      <c r="A39" s="175"/>
      <c r="B39" s="175"/>
      <c r="C39" s="108"/>
    </row>
    <row r="40" spans="1:3" ht="15">
      <c r="A40" s="175"/>
      <c r="B40" s="175"/>
      <c r="C40" s="108"/>
    </row>
    <row r="41" spans="1:3" ht="15">
      <c r="A41" s="142" t="s">
        <v>74</v>
      </c>
      <c r="B41" s="142"/>
      <c r="C41" s="108"/>
    </row>
    <row r="42" spans="1:3" ht="15">
      <c r="A42" s="142">
        <f>Solicitud!$F$53</f>
        <v>0</v>
      </c>
      <c r="B42" s="142"/>
      <c r="C42" s="108"/>
    </row>
    <row r="43" spans="1:5" ht="15">
      <c r="A43" s="142" t="s">
        <v>194</v>
      </c>
      <c r="B43" s="142"/>
      <c r="C43" s="375">
        <f>Solicitud!$E$6</f>
        <v>42642</v>
      </c>
      <c r="D43" s="375"/>
      <c r="E43" s="375"/>
    </row>
    <row r="44" spans="1:3" ht="15">
      <c r="A44" s="124"/>
      <c r="B44" s="124"/>
      <c r="C44" s="108"/>
    </row>
    <row r="45" spans="1:3" ht="15">
      <c r="A45" s="124"/>
      <c r="B45" s="124"/>
      <c r="C45" s="108"/>
    </row>
    <row r="46" spans="1:3" ht="15">
      <c r="A46" s="124"/>
      <c r="B46" s="124"/>
      <c r="C46" s="108"/>
    </row>
  </sheetData>
  <sheetProtection sheet="1" objects="1" scenarios="1" selectLockedCells="1"/>
  <mergeCells count="23">
    <mergeCell ref="C6:E6"/>
    <mergeCell ref="A33:D33"/>
    <mergeCell ref="B24:D24"/>
    <mergeCell ref="B25:D25"/>
    <mergeCell ref="B26:D26"/>
    <mergeCell ref="B27:D27"/>
    <mergeCell ref="B28:D28"/>
    <mergeCell ref="C43:E43"/>
    <mergeCell ref="A16:B16"/>
    <mergeCell ref="A17:B17"/>
    <mergeCell ref="A18:B18"/>
    <mergeCell ref="A13:B13"/>
    <mergeCell ref="A14:B14"/>
    <mergeCell ref="A15:B15"/>
    <mergeCell ref="A19:B19"/>
    <mergeCell ref="B23:D23"/>
    <mergeCell ref="B32:D32"/>
    <mergeCell ref="B29:D29"/>
    <mergeCell ref="B30:D30"/>
    <mergeCell ref="B31:D31"/>
    <mergeCell ref="A10:B10"/>
    <mergeCell ref="A11:B11"/>
    <mergeCell ref="A12:B12"/>
  </mergeCells>
  <conditionalFormatting sqref="D20">
    <cfRule type="containsText" priority="1" dxfId="14" operator="containsText" text="ERROR">
      <formula>NOT(ISERROR(SEARCH("ERROR",D20)))</formula>
    </cfRule>
  </conditionalFormatting>
  <dataValidations count="1">
    <dataValidation errorStyle="warning" type="textLength" allowBlank="1" showInputMessage="1" showErrorMessage="1" errorTitle="ERROR" error="Por favor verifique que las cédulas contengan 10 dígitos" sqref="C3:C5 HP3:HP5 C37:C42 C44:C46">
      <formula1>10</formula1>
      <formula2>13</formula2>
    </dataValidation>
  </dataValidations>
  <printOptions/>
  <pageMargins left="0.7" right="0.7" top="0.75" bottom="0.75" header="0.3" footer="0.3"/>
  <pageSetup fitToHeight="1" fitToWidth="1" orientation="portrait" paperSize="9" scale="96" r:id="rId4"/>
  <drawing r:id="rId3"/>
  <legacyDrawing r:id="rId2"/>
</worksheet>
</file>

<file path=xl/worksheets/sheet5.xml><?xml version="1.0" encoding="utf-8"?>
<worksheet xmlns="http://schemas.openxmlformats.org/spreadsheetml/2006/main" xmlns:r="http://schemas.openxmlformats.org/officeDocument/2006/relationships">
  <sheetPr codeName="Hoja11">
    <tabColor theme="7" tint="0.7999799847602844"/>
    <pageSetUpPr fitToPage="1"/>
  </sheetPr>
  <dimension ref="A2:G9"/>
  <sheetViews>
    <sheetView zoomScalePageLayoutView="0" workbookViewId="0" topLeftCell="A4">
      <selection activeCell="D7" sqref="D7"/>
    </sheetView>
  </sheetViews>
  <sheetFormatPr defaultColWidth="11.421875" defaultRowHeight="15"/>
  <cols>
    <col min="1" max="1" width="33.140625" style="55" customWidth="1"/>
    <col min="2" max="2" width="43.28125" style="55" customWidth="1"/>
    <col min="3" max="3" width="14.7109375" style="55" customWidth="1"/>
    <col min="4" max="4" width="14.7109375" style="57" customWidth="1"/>
    <col min="5" max="7" width="13.00390625" style="57" customWidth="1"/>
    <col min="8" max="16384" width="11.421875" style="55" customWidth="1"/>
  </cols>
  <sheetData>
    <row r="1" ht="21.75" customHeight="1"/>
    <row r="2" spans="2:7" ht="30.75" customHeight="1">
      <c r="B2" s="391" t="s">
        <v>143</v>
      </c>
      <c r="C2" s="391"/>
      <c r="D2" s="391"/>
      <c r="E2" s="391"/>
      <c r="F2" s="391"/>
      <c r="G2" s="391"/>
    </row>
    <row r="4" spans="1:4" ht="15.75">
      <c r="A4" s="56" t="s">
        <v>144</v>
      </c>
      <c r="B4" s="56"/>
      <c r="C4" s="56"/>
      <c r="D4" s="248"/>
    </row>
    <row r="5" spans="1:7" s="58" customFormat="1" ht="33" customHeight="1">
      <c r="A5" s="385" t="s">
        <v>145</v>
      </c>
      <c r="B5" s="385" t="s">
        <v>146</v>
      </c>
      <c r="C5" s="392" t="s">
        <v>199</v>
      </c>
      <c r="D5" s="385" t="s">
        <v>198</v>
      </c>
      <c r="E5" s="394" t="s">
        <v>200</v>
      </c>
      <c r="F5" s="395"/>
      <c r="G5" s="396"/>
    </row>
    <row r="6" spans="1:7" s="58" customFormat="1" ht="20.25" customHeight="1">
      <c r="A6" s="386"/>
      <c r="B6" s="386"/>
      <c r="C6" s="393"/>
      <c r="D6" s="386"/>
      <c r="E6" s="249" t="s">
        <v>147</v>
      </c>
      <c r="F6" s="249" t="s">
        <v>148</v>
      </c>
      <c r="G6" s="249" t="s">
        <v>149</v>
      </c>
    </row>
    <row r="7" spans="1:7" ht="102">
      <c r="A7" s="59" t="s">
        <v>150</v>
      </c>
      <c r="B7" s="301" t="s">
        <v>1275</v>
      </c>
      <c r="C7" s="251">
        <v>0.275</v>
      </c>
      <c r="D7" s="59" t="s">
        <v>1276</v>
      </c>
      <c r="E7" s="250">
        <f>C7*0.9</f>
        <v>0.24750000000000003</v>
      </c>
      <c r="F7" s="250">
        <f>C7*0.8</f>
        <v>0.22000000000000003</v>
      </c>
      <c r="G7" s="250">
        <f>C7*0.7</f>
        <v>0.1925</v>
      </c>
    </row>
    <row r="8" spans="1:7" ht="53.25" customHeight="1">
      <c r="A8" s="387" t="s">
        <v>151</v>
      </c>
      <c r="B8" s="389" t="s">
        <v>1267</v>
      </c>
      <c r="C8" s="383">
        <v>0.305</v>
      </c>
      <c r="D8" s="397" t="s">
        <v>1268</v>
      </c>
      <c r="E8" s="381">
        <v>0.2745</v>
      </c>
      <c r="F8" s="381">
        <v>0.244</v>
      </c>
      <c r="G8" s="381">
        <v>0.2135</v>
      </c>
    </row>
    <row r="9" spans="1:7" ht="53.25" customHeight="1">
      <c r="A9" s="388"/>
      <c r="B9" s="390"/>
      <c r="C9" s="384"/>
      <c r="D9" s="398"/>
      <c r="E9" s="382"/>
      <c r="F9" s="382"/>
      <c r="G9" s="382"/>
    </row>
  </sheetData>
  <sheetProtection password="D444" sheet="1"/>
  <mergeCells count="13">
    <mergeCell ref="B2:G2"/>
    <mergeCell ref="A5:A6"/>
    <mergeCell ref="B5:B6"/>
    <mergeCell ref="C5:C6"/>
    <mergeCell ref="E5:G5"/>
    <mergeCell ref="D8:D9"/>
    <mergeCell ref="E8:E9"/>
    <mergeCell ref="F8:F9"/>
    <mergeCell ref="G8:G9"/>
    <mergeCell ref="C8:C9"/>
    <mergeCell ref="D5:D6"/>
    <mergeCell ref="A8:A9"/>
    <mergeCell ref="B8:B9"/>
  </mergeCells>
  <printOptions/>
  <pageMargins left="0.7" right="0.7" top="0.75" bottom="0.75" header="0.3" footer="0.3"/>
  <pageSetup fitToHeight="1" fitToWidth="1"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sheetPr codeName="Hoja5"/>
  <dimension ref="A1:H1025"/>
  <sheetViews>
    <sheetView zoomScalePageLayoutView="0" workbookViewId="0" topLeftCell="A1">
      <selection activeCell="A389" sqref="A389"/>
    </sheetView>
  </sheetViews>
  <sheetFormatPr defaultColWidth="11.421875" defaultRowHeight="15"/>
  <cols>
    <col min="1" max="2" width="16.421875" style="299" customWidth="1"/>
    <col min="3" max="3" width="38.8515625" style="299" customWidth="1"/>
    <col min="4" max="8" width="11.421875" style="300" customWidth="1"/>
    <col min="9" max="16384" width="11.421875" style="285" customWidth="1"/>
  </cols>
  <sheetData>
    <row r="1" spans="1:8" ht="25.5">
      <c r="A1" s="293" t="s">
        <v>23</v>
      </c>
      <c r="B1" s="293" t="s">
        <v>24</v>
      </c>
      <c r="C1" s="294" t="s">
        <v>25</v>
      </c>
      <c r="D1" s="294" t="s">
        <v>152</v>
      </c>
      <c r="E1" s="294" t="s">
        <v>153</v>
      </c>
      <c r="F1" s="294" t="s">
        <v>154</v>
      </c>
      <c r="G1" s="294" t="s">
        <v>217</v>
      </c>
      <c r="H1" s="294" t="s">
        <v>242</v>
      </c>
    </row>
    <row r="2" spans="1:8" ht="15">
      <c r="A2" s="295" t="s">
        <v>243</v>
      </c>
      <c r="B2" s="295" t="s">
        <v>244</v>
      </c>
      <c r="C2" s="296" t="s">
        <v>244</v>
      </c>
      <c r="D2" s="297" t="s">
        <v>43</v>
      </c>
      <c r="E2" s="297" t="s">
        <v>43</v>
      </c>
      <c r="F2" s="298" t="s">
        <v>44</v>
      </c>
      <c r="G2" s="298" t="str">
        <f>CONCATENATE(D2,E2,F2)</f>
        <v>010150</v>
      </c>
      <c r="H2" s="295" t="s">
        <v>155</v>
      </c>
    </row>
    <row r="3" spans="1:8" ht="15">
      <c r="A3" s="295" t="s">
        <v>243</v>
      </c>
      <c r="B3" s="295" t="s">
        <v>244</v>
      </c>
      <c r="C3" s="296" t="s">
        <v>245</v>
      </c>
      <c r="D3" s="297" t="s">
        <v>43</v>
      </c>
      <c r="E3" s="297" t="s">
        <v>43</v>
      </c>
      <c r="F3" s="298" t="s">
        <v>109</v>
      </c>
      <c r="G3" s="298" t="str">
        <f aca="true" t="shared" si="0" ref="G3:G66">CONCATENATE(D3,E3,F3)</f>
        <v>010151</v>
      </c>
      <c r="H3" s="295" t="s">
        <v>156</v>
      </c>
    </row>
    <row r="4" spans="1:8" ht="15">
      <c r="A4" s="295" t="s">
        <v>243</v>
      </c>
      <c r="B4" s="295" t="s">
        <v>244</v>
      </c>
      <c r="C4" s="296" t="s">
        <v>246</v>
      </c>
      <c r="D4" s="297" t="s">
        <v>43</v>
      </c>
      <c r="E4" s="297" t="s">
        <v>43</v>
      </c>
      <c r="F4" s="298" t="s">
        <v>110</v>
      </c>
      <c r="G4" s="298" t="str">
        <f t="shared" si="0"/>
        <v>010152</v>
      </c>
      <c r="H4" s="295" t="s">
        <v>68</v>
      </c>
    </row>
    <row r="5" spans="1:8" ht="15">
      <c r="A5" s="295" t="s">
        <v>243</v>
      </c>
      <c r="B5" s="295" t="s">
        <v>244</v>
      </c>
      <c r="C5" s="296" t="s">
        <v>247</v>
      </c>
      <c r="D5" s="297" t="s">
        <v>43</v>
      </c>
      <c r="E5" s="297" t="s">
        <v>43</v>
      </c>
      <c r="F5" s="298" t="s">
        <v>111</v>
      </c>
      <c r="G5" s="298" t="str">
        <f t="shared" si="0"/>
        <v>010153</v>
      </c>
      <c r="H5" s="295" t="s">
        <v>68</v>
      </c>
    </row>
    <row r="6" spans="1:8" ht="15">
      <c r="A6" s="295" t="s">
        <v>243</v>
      </c>
      <c r="B6" s="295" t="s">
        <v>244</v>
      </c>
      <c r="C6" s="296" t="s">
        <v>248</v>
      </c>
      <c r="D6" s="297" t="s">
        <v>43</v>
      </c>
      <c r="E6" s="297" t="s">
        <v>43</v>
      </c>
      <c r="F6" s="298" t="s">
        <v>112</v>
      </c>
      <c r="G6" s="298" t="str">
        <f t="shared" si="0"/>
        <v>010154</v>
      </c>
      <c r="H6" s="295" t="s">
        <v>68</v>
      </c>
    </row>
    <row r="7" spans="1:8" ht="15">
      <c r="A7" s="295" t="s">
        <v>243</v>
      </c>
      <c r="B7" s="295" t="s">
        <v>244</v>
      </c>
      <c r="C7" s="296" t="s">
        <v>249</v>
      </c>
      <c r="D7" s="297" t="s">
        <v>43</v>
      </c>
      <c r="E7" s="297" t="s">
        <v>43</v>
      </c>
      <c r="F7" s="298" t="s">
        <v>113</v>
      </c>
      <c r="G7" s="298" t="str">
        <f t="shared" si="0"/>
        <v>010155</v>
      </c>
      <c r="H7" s="295" t="s">
        <v>156</v>
      </c>
    </row>
    <row r="8" spans="1:8" ht="15">
      <c r="A8" s="295" t="s">
        <v>243</v>
      </c>
      <c r="B8" s="295" t="s">
        <v>244</v>
      </c>
      <c r="C8" s="296" t="s">
        <v>250</v>
      </c>
      <c r="D8" s="297" t="s">
        <v>43</v>
      </c>
      <c r="E8" s="297" t="s">
        <v>43</v>
      </c>
      <c r="F8" s="298" t="s">
        <v>114</v>
      </c>
      <c r="G8" s="298" t="str">
        <f t="shared" si="0"/>
        <v>010156</v>
      </c>
      <c r="H8" s="295" t="s">
        <v>156</v>
      </c>
    </row>
    <row r="9" spans="1:8" ht="15">
      <c r="A9" s="295" t="s">
        <v>243</v>
      </c>
      <c r="B9" s="295" t="s">
        <v>244</v>
      </c>
      <c r="C9" s="296" t="s">
        <v>251</v>
      </c>
      <c r="D9" s="297" t="s">
        <v>43</v>
      </c>
      <c r="E9" s="297" t="s">
        <v>43</v>
      </c>
      <c r="F9" s="298" t="s">
        <v>115</v>
      </c>
      <c r="G9" s="298" t="str">
        <f t="shared" si="0"/>
        <v>010157</v>
      </c>
      <c r="H9" s="295" t="s">
        <v>68</v>
      </c>
    </row>
    <row r="10" spans="1:8" ht="15">
      <c r="A10" s="295" t="s">
        <v>243</v>
      </c>
      <c r="B10" s="295" t="s">
        <v>244</v>
      </c>
      <c r="C10" s="296" t="s">
        <v>252</v>
      </c>
      <c r="D10" s="297" t="s">
        <v>43</v>
      </c>
      <c r="E10" s="297" t="s">
        <v>43</v>
      </c>
      <c r="F10" s="298" t="s">
        <v>116</v>
      </c>
      <c r="G10" s="298" t="str">
        <f t="shared" si="0"/>
        <v>010158</v>
      </c>
      <c r="H10" s="295" t="s">
        <v>68</v>
      </c>
    </row>
    <row r="11" spans="1:8" ht="15">
      <c r="A11" s="295" t="s">
        <v>243</v>
      </c>
      <c r="B11" s="295" t="s">
        <v>244</v>
      </c>
      <c r="C11" s="296" t="s">
        <v>253</v>
      </c>
      <c r="D11" s="297" t="s">
        <v>43</v>
      </c>
      <c r="E11" s="297" t="s">
        <v>43</v>
      </c>
      <c r="F11" s="298" t="s">
        <v>117</v>
      </c>
      <c r="G11" s="298" t="str">
        <f t="shared" si="0"/>
        <v>010159</v>
      </c>
      <c r="H11" s="295" t="s">
        <v>68</v>
      </c>
    </row>
    <row r="12" spans="1:8" ht="15">
      <c r="A12" s="295" t="s">
        <v>243</v>
      </c>
      <c r="B12" s="295" t="s">
        <v>244</v>
      </c>
      <c r="C12" s="296" t="s">
        <v>254</v>
      </c>
      <c r="D12" s="297" t="s">
        <v>43</v>
      </c>
      <c r="E12" s="297" t="s">
        <v>43</v>
      </c>
      <c r="F12" s="298" t="s">
        <v>118</v>
      </c>
      <c r="G12" s="298" t="str">
        <f t="shared" si="0"/>
        <v>010160</v>
      </c>
      <c r="H12" s="295" t="s">
        <v>68</v>
      </c>
    </row>
    <row r="13" spans="1:8" ht="15">
      <c r="A13" s="295" t="s">
        <v>243</v>
      </c>
      <c r="B13" s="295" t="s">
        <v>244</v>
      </c>
      <c r="C13" s="296" t="s">
        <v>255</v>
      </c>
      <c r="D13" s="297" t="s">
        <v>43</v>
      </c>
      <c r="E13" s="297" t="s">
        <v>43</v>
      </c>
      <c r="F13" s="298" t="s">
        <v>119</v>
      </c>
      <c r="G13" s="298" t="str">
        <f t="shared" si="0"/>
        <v>010161</v>
      </c>
      <c r="H13" s="295" t="s">
        <v>68</v>
      </c>
    </row>
    <row r="14" spans="1:8" ht="15">
      <c r="A14" s="295" t="s">
        <v>243</v>
      </c>
      <c r="B14" s="295" t="s">
        <v>244</v>
      </c>
      <c r="C14" s="296" t="s">
        <v>256</v>
      </c>
      <c r="D14" s="297" t="s">
        <v>43</v>
      </c>
      <c r="E14" s="297" t="s">
        <v>43</v>
      </c>
      <c r="F14" s="298" t="s">
        <v>120</v>
      </c>
      <c r="G14" s="298" t="str">
        <f t="shared" si="0"/>
        <v>010162</v>
      </c>
      <c r="H14" s="295" t="s">
        <v>156</v>
      </c>
    </row>
    <row r="15" spans="1:8" ht="15">
      <c r="A15" s="295" t="s">
        <v>243</v>
      </c>
      <c r="B15" s="295" t="s">
        <v>244</v>
      </c>
      <c r="C15" s="296" t="s">
        <v>257</v>
      </c>
      <c r="D15" s="297" t="s">
        <v>43</v>
      </c>
      <c r="E15" s="297" t="s">
        <v>43</v>
      </c>
      <c r="F15" s="298" t="s">
        <v>121</v>
      </c>
      <c r="G15" s="298" t="str">
        <f t="shared" si="0"/>
        <v>010163</v>
      </c>
      <c r="H15" s="295" t="s">
        <v>156</v>
      </c>
    </row>
    <row r="16" spans="1:8" ht="15">
      <c r="A16" s="295" t="s">
        <v>243</v>
      </c>
      <c r="B16" s="295" t="s">
        <v>244</v>
      </c>
      <c r="C16" s="296" t="s">
        <v>258</v>
      </c>
      <c r="D16" s="297" t="s">
        <v>43</v>
      </c>
      <c r="E16" s="297" t="s">
        <v>43</v>
      </c>
      <c r="F16" s="298" t="s">
        <v>122</v>
      </c>
      <c r="G16" s="298" t="str">
        <f t="shared" si="0"/>
        <v>010164</v>
      </c>
      <c r="H16" s="295" t="s">
        <v>68</v>
      </c>
    </row>
    <row r="17" spans="1:8" ht="15">
      <c r="A17" s="295" t="s">
        <v>243</v>
      </c>
      <c r="B17" s="295" t="s">
        <v>244</v>
      </c>
      <c r="C17" s="296" t="s">
        <v>259</v>
      </c>
      <c r="D17" s="297" t="s">
        <v>43</v>
      </c>
      <c r="E17" s="297" t="s">
        <v>43</v>
      </c>
      <c r="F17" s="298" t="s">
        <v>123</v>
      </c>
      <c r="G17" s="298" t="str">
        <f t="shared" si="0"/>
        <v>010165</v>
      </c>
      <c r="H17" s="295" t="s">
        <v>68</v>
      </c>
    </row>
    <row r="18" spans="1:8" ht="15">
      <c r="A18" s="295" t="s">
        <v>243</v>
      </c>
      <c r="B18" s="295" t="s">
        <v>244</v>
      </c>
      <c r="C18" s="296" t="s">
        <v>260</v>
      </c>
      <c r="D18" s="297" t="s">
        <v>43</v>
      </c>
      <c r="E18" s="297" t="s">
        <v>43</v>
      </c>
      <c r="F18" s="298" t="s">
        <v>124</v>
      </c>
      <c r="G18" s="298" t="str">
        <f t="shared" si="0"/>
        <v>010166</v>
      </c>
      <c r="H18" s="295" t="s">
        <v>68</v>
      </c>
    </row>
    <row r="19" spans="1:8" ht="15">
      <c r="A19" s="295" t="s">
        <v>243</v>
      </c>
      <c r="B19" s="295" t="s">
        <v>244</v>
      </c>
      <c r="C19" s="296" t="s">
        <v>261</v>
      </c>
      <c r="D19" s="297" t="s">
        <v>43</v>
      </c>
      <c r="E19" s="297" t="s">
        <v>43</v>
      </c>
      <c r="F19" s="298" t="s">
        <v>125</v>
      </c>
      <c r="G19" s="298" t="str">
        <f t="shared" si="0"/>
        <v>010167</v>
      </c>
      <c r="H19" s="295" t="s">
        <v>156</v>
      </c>
    </row>
    <row r="20" spans="1:8" ht="15">
      <c r="A20" s="295" t="s">
        <v>243</v>
      </c>
      <c r="B20" s="295" t="s">
        <v>244</v>
      </c>
      <c r="C20" s="296" t="s">
        <v>262</v>
      </c>
      <c r="D20" s="297" t="s">
        <v>43</v>
      </c>
      <c r="E20" s="297" t="s">
        <v>43</v>
      </c>
      <c r="F20" s="298" t="s">
        <v>126</v>
      </c>
      <c r="G20" s="298" t="str">
        <f t="shared" si="0"/>
        <v>010168</v>
      </c>
      <c r="H20" s="295" t="s">
        <v>68</v>
      </c>
    </row>
    <row r="21" spans="1:8" ht="15">
      <c r="A21" s="295" t="s">
        <v>243</v>
      </c>
      <c r="B21" s="295" t="s">
        <v>244</v>
      </c>
      <c r="C21" s="296" t="s">
        <v>263</v>
      </c>
      <c r="D21" s="297" t="s">
        <v>43</v>
      </c>
      <c r="E21" s="297" t="s">
        <v>43</v>
      </c>
      <c r="F21" s="298" t="s">
        <v>127</v>
      </c>
      <c r="G21" s="298" t="str">
        <f t="shared" si="0"/>
        <v>010169</v>
      </c>
      <c r="H21" s="295" t="s">
        <v>156</v>
      </c>
    </row>
    <row r="22" spans="1:8" ht="15">
      <c r="A22" s="295" t="s">
        <v>243</v>
      </c>
      <c r="B22" s="295" t="s">
        <v>244</v>
      </c>
      <c r="C22" s="296" t="s">
        <v>264</v>
      </c>
      <c r="D22" s="297" t="s">
        <v>43</v>
      </c>
      <c r="E22" s="297" t="s">
        <v>43</v>
      </c>
      <c r="F22" s="298" t="s">
        <v>128</v>
      </c>
      <c r="G22" s="298" t="str">
        <f t="shared" si="0"/>
        <v>010170</v>
      </c>
      <c r="H22" s="295" t="s">
        <v>156</v>
      </c>
    </row>
    <row r="23" spans="1:8" ht="15">
      <c r="A23" s="295" t="s">
        <v>243</v>
      </c>
      <c r="B23" s="295" t="s">
        <v>244</v>
      </c>
      <c r="C23" s="296" t="s">
        <v>265</v>
      </c>
      <c r="D23" s="297" t="s">
        <v>43</v>
      </c>
      <c r="E23" s="297" t="s">
        <v>43</v>
      </c>
      <c r="F23" s="298" t="s">
        <v>129</v>
      </c>
      <c r="G23" s="298" t="str">
        <f t="shared" si="0"/>
        <v>010171</v>
      </c>
      <c r="H23" s="295" t="s">
        <v>68</v>
      </c>
    </row>
    <row r="24" spans="1:8" ht="15">
      <c r="A24" s="295" t="s">
        <v>243</v>
      </c>
      <c r="B24" s="295" t="s">
        <v>266</v>
      </c>
      <c r="C24" s="296" t="s">
        <v>266</v>
      </c>
      <c r="D24" s="297" t="s">
        <v>43</v>
      </c>
      <c r="E24" s="297" t="s">
        <v>84</v>
      </c>
      <c r="F24" s="298" t="s">
        <v>44</v>
      </c>
      <c r="G24" s="298" t="str">
        <f t="shared" si="0"/>
        <v>010250</v>
      </c>
      <c r="H24" s="295" t="s">
        <v>156</v>
      </c>
    </row>
    <row r="25" spans="1:8" ht="15">
      <c r="A25" s="295" t="s">
        <v>243</v>
      </c>
      <c r="B25" s="295" t="s">
        <v>266</v>
      </c>
      <c r="C25" s="296" t="s">
        <v>267</v>
      </c>
      <c r="D25" s="297" t="s">
        <v>43</v>
      </c>
      <c r="E25" s="297" t="s">
        <v>84</v>
      </c>
      <c r="F25" s="298" t="s">
        <v>109</v>
      </c>
      <c r="G25" s="298" t="str">
        <f t="shared" si="0"/>
        <v>010251</v>
      </c>
      <c r="H25" s="295" t="s">
        <v>68</v>
      </c>
    </row>
    <row r="26" spans="1:8" ht="15">
      <c r="A26" s="295" t="s">
        <v>243</v>
      </c>
      <c r="B26" s="295" t="s">
        <v>266</v>
      </c>
      <c r="C26" s="296" t="s">
        <v>268</v>
      </c>
      <c r="D26" s="297" t="s">
        <v>43</v>
      </c>
      <c r="E26" s="297" t="s">
        <v>84</v>
      </c>
      <c r="F26" s="298" t="s">
        <v>110</v>
      </c>
      <c r="G26" s="298" t="str">
        <f t="shared" si="0"/>
        <v>010252</v>
      </c>
      <c r="H26" s="295" t="s">
        <v>68</v>
      </c>
    </row>
    <row r="27" spans="1:8" ht="15">
      <c r="A27" s="295" t="s">
        <v>243</v>
      </c>
      <c r="B27" s="295" t="s">
        <v>269</v>
      </c>
      <c r="C27" s="296" t="s">
        <v>269</v>
      </c>
      <c r="D27" s="297" t="s">
        <v>43</v>
      </c>
      <c r="E27" s="297" t="s">
        <v>85</v>
      </c>
      <c r="F27" s="298" t="s">
        <v>44</v>
      </c>
      <c r="G27" s="298" t="str">
        <f t="shared" si="0"/>
        <v>010350</v>
      </c>
      <c r="H27" s="295" t="s">
        <v>156</v>
      </c>
    </row>
    <row r="28" spans="1:8" ht="15">
      <c r="A28" s="295" t="s">
        <v>243</v>
      </c>
      <c r="B28" s="295" t="s">
        <v>269</v>
      </c>
      <c r="C28" s="296" t="s">
        <v>270</v>
      </c>
      <c r="D28" s="297" t="s">
        <v>43</v>
      </c>
      <c r="E28" s="297" t="s">
        <v>85</v>
      </c>
      <c r="F28" s="298" t="s">
        <v>110</v>
      </c>
      <c r="G28" s="298" t="str">
        <f t="shared" si="0"/>
        <v>010352</v>
      </c>
      <c r="H28" s="295" t="s">
        <v>68</v>
      </c>
    </row>
    <row r="29" spans="1:8" ht="15">
      <c r="A29" s="295" t="s">
        <v>243</v>
      </c>
      <c r="B29" s="295" t="s">
        <v>269</v>
      </c>
      <c r="C29" s="296" t="s">
        <v>271</v>
      </c>
      <c r="D29" s="297" t="s">
        <v>43</v>
      </c>
      <c r="E29" s="297" t="s">
        <v>85</v>
      </c>
      <c r="F29" s="298" t="s">
        <v>111</v>
      </c>
      <c r="G29" s="298" t="str">
        <f t="shared" si="0"/>
        <v>010353</v>
      </c>
      <c r="H29" s="295" t="s">
        <v>68</v>
      </c>
    </row>
    <row r="30" spans="1:8" ht="15">
      <c r="A30" s="295" t="s">
        <v>243</v>
      </c>
      <c r="B30" s="295" t="s">
        <v>269</v>
      </c>
      <c r="C30" s="296" t="s">
        <v>272</v>
      </c>
      <c r="D30" s="297" t="s">
        <v>43</v>
      </c>
      <c r="E30" s="297" t="s">
        <v>85</v>
      </c>
      <c r="F30" s="298" t="s">
        <v>112</v>
      </c>
      <c r="G30" s="298" t="str">
        <f t="shared" si="0"/>
        <v>010354</v>
      </c>
      <c r="H30" s="295" t="s">
        <v>68</v>
      </c>
    </row>
    <row r="31" spans="1:8" ht="15">
      <c r="A31" s="295" t="s">
        <v>243</v>
      </c>
      <c r="B31" s="295" t="s">
        <v>269</v>
      </c>
      <c r="C31" s="296" t="s">
        <v>273</v>
      </c>
      <c r="D31" s="297" t="s">
        <v>43</v>
      </c>
      <c r="E31" s="297" t="s">
        <v>85</v>
      </c>
      <c r="F31" s="298" t="s">
        <v>114</v>
      </c>
      <c r="G31" s="298" t="str">
        <f t="shared" si="0"/>
        <v>010356</v>
      </c>
      <c r="H31" s="295" t="s">
        <v>68</v>
      </c>
    </row>
    <row r="32" spans="1:8" ht="15">
      <c r="A32" s="295" t="s">
        <v>243</v>
      </c>
      <c r="B32" s="295" t="s">
        <v>269</v>
      </c>
      <c r="C32" s="296" t="s">
        <v>274</v>
      </c>
      <c r="D32" s="297" t="s">
        <v>43</v>
      </c>
      <c r="E32" s="297" t="s">
        <v>85</v>
      </c>
      <c r="F32" s="298" t="s">
        <v>115</v>
      </c>
      <c r="G32" s="298" t="str">
        <f t="shared" si="0"/>
        <v>010357</v>
      </c>
      <c r="H32" s="295" t="s">
        <v>68</v>
      </c>
    </row>
    <row r="33" spans="1:8" ht="15">
      <c r="A33" s="295" t="s">
        <v>243</v>
      </c>
      <c r="B33" s="295" t="s">
        <v>269</v>
      </c>
      <c r="C33" s="296" t="s">
        <v>275</v>
      </c>
      <c r="D33" s="297" t="s">
        <v>43</v>
      </c>
      <c r="E33" s="297" t="s">
        <v>85</v>
      </c>
      <c r="F33" s="298" t="s">
        <v>116</v>
      </c>
      <c r="G33" s="298" t="str">
        <f t="shared" si="0"/>
        <v>010358</v>
      </c>
      <c r="H33" s="295" t="s">
        <v>68</v>
      </c>
    </row>
    <row r="34" spans="1:8" ht="15">
      <c r="A34" s="295" t="s">
        <v>243</v>
      </c>
      <c r="B34" s="295" t="s">
        <v>269</v>
      </c>
      <c r="C34" s="296" t="s">
        <v>276</v>
      </c>
      <c r="D34" s="297" t="s">
        <v>43</v>
      </c>
      <c r="E34" s="297" t="s">
        <v>85</v>
      </c>
      <c r="F34" s="298" t="s">
        <v>117</v>
      </c>
      <c r="G34" s="298" t="str">
        <f t="shared" si="0"/>
        <v>010359</v>
      </c>
      <c r="H34" s="295" t="s">
        <v>68</v>
      </c>
    </row>
    <row r="35" spans="1:8" ht="15">
      <c r="A35" s="295" t="s">
        <v>243</v>
      </c>
      <c r="B35" s="295" t="s">
        <v>269</v>
      </c>
      <c r="C35" s="296" t="s">
        <v>277</v>
      </c>
      <c r="D35" s="297" t="s">
        <v>43</v>
      </c>
      <c r="E35" s="297" t="s">
        <v>85</v>
      </c>
      <c r="F35" s="298" t="s">
        <v>118</v>
      </c>
      <c r="G35" s="298" t="str">
        <f t="shared" si="0"/>
        <v>010360</v>
      </c>
      <c r="H35" s="295" t="s">
        <v>68</v>
      </c>
    </row>
    <row r="36" spans="1:8" ht="15">
      <c r="A36" s="295" t="s">
        <v>243</v>
      </c>
      <c r="B36" s="295" t="s">
        <v>278</v>
      </c>
      <c r="C36" s="296" t="s">
        <v>278</v>
      </c>
      <c r="D36" s="297" t="s">
        <v>43</v>
      </c>
      <c r="E36" s="297" t="s">
        <v>86</v>
      </c>
      <c r="F36" s="298" t="s">
        <v>44</v>
      </c>
      <c r="G36" s="298" t="str">
        <f t="shared" si="0"/>
        <v>010450</v>
      </c>
      <c r="H36" s="295" t="s">
        <v>68</v>
      </c>
    </row>
    <row r="37" spans="1:8" ht="15">
      <c r="A37" s="295" t="s">
        <v>243</v>
      </c>
      <c r="B37" s="295" t="s">
        <v>278</v>
      </c>
      <c r="C37" s="296" t="s">
        <v>279</v>
      </c>
      <c r="D37" s="297" t="s">
        <v>43</v>
      </c>
      <c r="E37" s="297" t="s">
        <v>86</v>
      </c>
      <c r="F37" s="298" t="s">
        <v>109</v>
      </c>
      <c r="G37" s="298" t="str">
        <f t="shared" si="0"/>
        <v>010451</v>
      </c>
      <c r="H37" s="295" t="s">
        <v>68</v>
      </c>
    </row>
    <row r="38" spans="1:8" ht="15">
      <c r="A38" s="295" t="s">
        <v>243</v>
      </c>
      <c r="B38" s="295" t="s">
        <v>278</v>
      </c>
      <c r="C38" s="296" t="s">
        <v>280</v>
      </c>
      <c r="D38" s="297" t="s">
        <v>43</v>
      </c>
      <c r="E38" s="297" t="s">
        <v>86</v>
      </c>
      <c r="F38" s="298" t="s">
        <v>110</v>
      </c>
      <c r="G38" s="298" t="str">
        <f t="shared" si="0"/>
        <v>010452</v>
      </c>
      <c r="H38" s="295" t="s">
        <v>68</v>
      </c>
    </row>
    <row r="39" spans="1:8" ht="15">
      <c r="A39" s="295" t="s">
        <v>243</v>
      </c>
      <c r="B39" s="295" t="s">
        <v>278</v>
      </c>
      <c r="C39" s="296" t="s">
        <v>281</v>
      </c>
      <c r="D39" s="297" t="s">
        <v>43</v>
      </c>
      <c r="E39" s="297" t="s">
        <v>86</v>
      </c>
      <c r="F39" s="298" t="s">
        <v>111</v>
      </c>
      <c r="G39" s="298" t="str">
        <f t="shared" si="0"/>
        <v>010453</v>
      </c>
      <c r="H39" s="295" t="s">
        <v>68</v>
      </c>
    </row>
    <row r="40" spans="1:8" ht="15">
      <c r="A40" s="295" t="s">
        <v>243</v>
      </c>
      <c r="B40" s="295" t="s">
        <v>282</v>
      </c>
      <c r="C40" s="296" t="s">
        <v>282</v>
      </c>
      <c r="D40" s="297" t="s">
        <v>43</v>
      </c>
      <c r="E40" s="297" t="s">
        <v>87</v>
      </c>
      <c r="F40" s="298" t="s">
        <v>44</v>
      </c>
      <c r="G40" s="298" t="str">
        <f t="shared" si="0"/>
        <v>010550</v>
      </c>
      <c r="H40" s="295" t="s">
        <v>156</v>
      </c>
    </row>
    <row r="41" spans="1:8" ht="15">
      <c r="A41" s="295" t="s">
        <v>243</v>
      </c>
      <c r="B41" s="295" t="s">
        <v>282</v>
      </c>
      <c r="C41" s="296" t="s">
        <v>283</v>
      </c>
      <c r="D41" s="297" t="s">
        <v>43</v>
      </c>
      <c r="E41" s="297" t="s">
        <v>87</v>
      </c>
      <c r="F41" s="298" t="s">
        <v>110</v>
      </c>
      <c r="G41" s="298" t="str">
        <f t="shared" si="0"/>
        <v>010552</v>
      </c>
      <c r="H41" s="295" t="s">
        <v>68</v>
      </c>
    </row>
    <row r="42" spans="1:8" ht="15">
      <c r="A42" s="295" t="s">
        <v>243</v>
      </c>
      <c r="B42" s="295" t="s">
        <v>282</v>
      </c>
      <c r="C42" s="296" t="s">
        <v>284</v>
      </c>
      <c r="D42" s="297" t="s">
        <v>43</v>
      </c>
      <c r="E42" s="297" t="s">
        <v>87</v>
      </c>
      <c r="F42" s="298" t="s">
        <v>111</v>
      </c>
      <c r="G42" s="298" t="str">
        <f t="shared" si="0"/>
        <v>010553</v>
      </c>
      <c r="H42" s="295" t="s">
        <v>68</v>
      </c>
    </row>
    <row r="43" spans="1:8" ht="15">
      <c r="A43" s="295" t="s">
        <v>243</v>
      </c>
      <c r="B43" s="295" t="s">
        <v>282</v>
      </c>
      <c r="C43" s="296" t="s">
        <v>285</v>
      </c>
      <c r="D43" s="297" t="s">
        <v>43</v>
      </c>
      <c r="E43" s="297" t="s">
        <v>87</v>
      </c>
      <c r="F43" s="298" t="s">
        <v>112</v>
      </c>
      <c r="G43" s="298" t="str">
        <f t="shared" si="0"/>
        <v>010554</v>
      </c>
      <c r="H43" s="295" t="s">
        <v>68</v>
      </c>
    </row>
    <row r="44" spans="1:8" ht="15">
      <c r="A44" s="295" t="s">
        <v>243</v>
      </c>
      <c r="B44" s="295" t="s">
        <v>282</v>
      </c>
      <c r="C44" s="296" t="s">
        <v>286</v>
      </c>
      <c r="D44" s="297" t="s">
        <v>43</v>
      </c>
      <c r="E44" s="297" t="s">
        <v>87</v>
      </c>
      <c r="F44" s="298" t="s">
        <v>114</v>
      </c>
      <c r="G44" s="298" t="str">
        <f t="shared" si="0"/>
        <v>010556</v>
      </c>
      <c r="H44" s="295" t="s">
        <v>68</v>
      </c>
    </row>
    <row r="45" spans="1:8" ht="15">
      <c r="A45" s="295" t="s">
        <v>243</v>
      </c>
      <c r="B45" s="295" t="s">
        <v>282</v>
      </c>
      <c r="C45" s="296" t="s">
        <v>287</v>
      </c>
      <c r="D45" s="297" t="s">
        <v>43</v>
      </c>
      <c r="E45" s="297" t="s">
        <v>87</v>
      </c>
      <c r="F45" s="298" t="s">
        <v>117</v>
      </c>
      <c r="G45" s="298" t="str">
        <f t="shared" si="0"/>
        <v>010559</v>
      </c>
      <c r="H45" s="295" t="s">
        <v>68</v>
      </c>
    </row>
    <row r="46" spans="1:8" ht="15">
      <c r="A46" s="295" t="s">
        <v>243</v>
      </c>
      <c r="B46" s="295" t="s">
        <v>282</v>
      </c>
      <c r="C46" s="296" t="s">
        <v>288</v>
      </c>
      <c r="D46" s="297" t="s">
        <v>43</v>
      </c>
      <c r="E46" s="297" t="s">
        <v>87</v>
      </c>
      <c r="F46" s="298" t="s">
        <v>119</v>
      </c>
      <c r="G46" s="298" t="str">
        <f t="shared" si="0"/>
        <v>010561</v>
      </c>
      <c r="H46" s="295" t="s">
        <v>68</v>
      </c>
    </row>
    <row r="47" spans="1:8" ht="15">
      <c r="A47" s="295" t="s">
        <v>243</v>
      </c>
      <c r="B47" s="295" t="s">
        <v>282</v>
      </c>
      <c r="C47" s="296" t="s">
        <v>289</v>
      </c>
      <c r="D47" s="297" t="s">
        <v>43</v>
      </c>
      <c r="E47" s="297" t="s">
        <v>87</v>
      </c>
      <c r="F47" s="298" t="s">
        <v>120</v>
      </c>
      <c r="G47" s="298" t="str">
        <f t="shared" si="0"/>
        <v>010562</v>
      </c>
      <c r="H47" s="295" t="s">
        <v>68</v>
      </c>
    </row>
    <row r="48" spans="1:8" ht="15">
      <c r="A48" s="295" t="s">
        <v>243</v>
      </c>
      <c r="B48" s="295" t="s">
        <v>290</v>
      </c>
      <c r="C48" s="296" t="s">
        <v>291</v>
      </c>
      <c r="D48" s="297" t="s">
        <v>43</v>
      </c>
      <c r="E48" s="297" t="s">
        <v>88</v>
      </c>
      <c r="F48" s="298" t="s">
        <v>44</v>
      </c>
      <c r="G48" s="298" t="str">
        <f t="shared" si="0"/>
        <v>010650</v>
      </c>
      <c r="H48" s="295" t="s">
        <v>68</v>
      </c>
    </row>
    <row r="49" spans="1:8" ht="15">
      <c r="A49" s="295" t="s">
        <v>243</v>
      </c>
      <c r="B49" s="295" t="s">
        <v>290</v>
      </c>
      <c r="C49" s="296" t="s">
        <v>292</v>
      </c>
      <c r="D49" s="297" t="s">
        <v>43</v>
      </c>
      <c r="E49" s="297" t="s">
        <v>88</v>
      </c>
      <c r="F49" s="298" t="s">
        <v>110</v>
      </c>
      <c r="G49" s="298" t="str">
        <f t="shared" si="0"/>
        <v>010652</v>
      </c>
      <c r="H49" s="295" t="s">
        <v>68</v>
      </c>
    </row>
    <row r="50" spans="1:8" ht="15">
      <c r="A50" s="295" t="s">
        <v>243</v>
      </c>
      <c r="B50" s="295" t="s">
        <v>293</v>
      </c>
      <c r="C50" s="296" t="s">
        <v>293</v>
      </c>
      <c r="D50" s="297" t="s">
        <v>43</v>
      </c>
      <c r="E50" s="297" t="s">
        <v>89</v>
      </c>
      <c r="F50" s="298" t="s">
        <v>44</v>
      </c>
      <c r="G50" s="298" t="str">
        <f t="shared" si="0"/>
        <v>010750</v>
      </c>
      <c r="H50" s="295" t="s">
        <v>156</v>
      </c>
    </row>
    <row r="51" spans="1:8" ht="15">
      <c r="A51" s="295" t="s">
        <v>243</v>
      </c>
      <c r="B51" s="295" t="s">
        <v>293</v>
      </c>
      <c r="C51" s="296" t="s">
        <v>294</v>
      </c>
      <c r="D51" s="297" t="s">
        <v>43</v>
      </c>
      <c r="E51" s="297" t="s">
        <v>89</v>
      </c>
      <c r="F51" s="298" t="s">
        <v>109</v>
      </c>
      <c r="G51" s="298" t="str">
        <f t="shared" si="0"/>
        <v>010751</v>
      </c>
      <c r="H51" s="295" t="s">
        <v>156</v>
      </c>
    </row>
    <row r="52" spans="1:8" ht="15">
      <c r="A52" s="295" t="s">
        <v>243</v>
      </c>
      <c r="B52" s="295" t="s">
        <v>295</v>
      </c>
      <c r="C52" s="296" t="s">
        <v>296</v>
      </c>
      <c r="D52" s="297" t="s">
        <v>43</v>
      </c>
      <c r="E52" s="297" t="s">
        <v>90</v>
      </c>
      <c r="F52" s="298" t="s">
        <v>44</v>
      </c>
      <c r="G52" s="298" t="str">
        <f t="shared" si="0"/>
        <v>010850</v>
      </c>
      <c r="H52" s="295" t="s">
        <v>156</v>
      </c>
    </row>
    <row r="53" spans="1:8" ht="15">
      <c r="A53" s="295" t="s">
        <v>243</v>
      </c>
      <c r="B53" s="295" t="s">
        <v>295</v>
      </c>
      <c r="C53" s="296" t="s">
        <v>297</v>
      </c>
      <c r="D53" s="297" t="s">
        <v>43</v>
      </c>
      <c r="E53" s="297" t="s">
        <v>90</v>
      </c>
      <c r="F53" s="298" t="s">
        <v>109</v>
      </c>
      <c r="G53" s="298" t="str">
        <f t="shared" si="0"/>
        <v>010851</v>
      </c>
      <c r="H53" s="295" t="s">
        <v>68</v>
      </c>
    </row>
    <row r="54" spans="1:8" ht="15">
      <c r="A54" s="295" t="s">
        <v>243</v>
      </c>
      <c r="B54" s="295" t="s">
        <v>295</v>
      </c>
      <c r="C54" s="296" t="s">
        <v>298</v>
      </c>
      <c r="D54" s="297" t="s">
        <v>43</v>
      </c>
      <c r="E54" s="297" t="s">
        <v>90</v>
      </c>
      <c r="F54" s="298" t="s">
        <v>111</v>
      </c>
      <c r="G54" s="298" t="str">
        <f t="shared" si="0"/>
        <v>010853</v>
      </c>
      <c r="H54" s="295" t="s">
        <v>68</v>
      </c>
    </row>
    <row r="55" spans="1:8" ht="15">
      <c r="A55" s="295" t="s">
        <v>243</v>
      </c>
      <c r="B55" s="295" t="s">
        <v>299</v>
      </c>
      <c r="C55" s="296" t="s">
        <v>299</v>
      </c>
      <c r="D55" s="297" t="s">
        <v>43</v>
      </c>
      <c r="E55" s="297" t="s">
        <v>91</v>
      </c>
      <c r="F55" s="298" t="s">
        <v>44</v>
      </c>
      <c r="G55" s="298" t="str">
        <f t="shared" si="0"/>
        <v>010950</v>
      </c>
      <c r="H55" s="295" t="s">
        <v>68</v>
      </c>
    </row>
    <row r="56" spans="1:8" ht="15">
      <c r="A56" s="295" t="s">
        <v>243</v>
      </c>
      <c r="B56" s="295" t="s">
        <v>299</v>
      </c>
      <c r="C56" s="296" t="s">
        <v>300</v>
      </c>
      <c r="D56" s="297" t="s">
        <v>43</v>
      </c>
      <c r="E56" s="297" t="s">
        <v>91</v>
      </c>
      <c r="F56" s="298" t="s">
        <v>109</v>
      </c>
      <c r="G56" s="298" t="str">
        <f t="shared" si="0"/>
        <v>010951</v>
      </c>
      <c r="H56" s="295" t="s">
        <v>68</v>
      </c>
    </row>
    <row r="57" spans="1:8" ht="15">
      <c r="A57" s="295" t="s">
        <v>243</v>
      </c>
      <c r="B57" s="295" t="s">
        <v>299</v>
      </c>
      <c r="C57" s="296" t="s">
        <v>301</v>
      </c>
      <c r="D57" s="297" t="s">
        <v>43</v>
      </c>
      <c r="E57" s="297" t="s">
        <v>91</v>
      </c>
      <c r="F57" s="298" t="s">
        <v>110</v>
      </c>
      <c r="G57" s="298" t="str">
        <f t="shared" si="0"/>
        <v>010952</v>
      </c>
      <c r="H57" s="295" t="s">
        <v>68</v>
      </c>
    </row>
    <row r="58" spans="1:8" ht="15">
      <c r="A58" s="295" t="s">
        <v>243</v>
      </c>
      <c r="B58" s="295" t="s">
        <v>299</v>
      </c>
      <c r="C58" s="296" t="s">
        <v>302</v>
      </c>
      <c r="D58" s="297" t="s">
        <v>43</v>
      </c>
      <c r="E58" s="297" t="s">
        <v>91</v>
      </c>
      <c r="F58" s="298" t="s">
        <v>111</v>
      </c>
      <c r="G58" s="298" t="str">
        <f t="shared" si="0"/>
        <v>010953</v>
      </c>
      <c r="H58" s="295" t="s">
        <v>68</v>
      </c>
    </row>
    <row r="59" spans="1:8" ht="15">
      <c r="A59" s="295" t="s">
        <v>243</v>
      </c>
      <c r="B59" s="295" t="s">
        <v>299</v>
      </c>
      <c r="C59" s="296" t="s">
        <v>303</v>
      </c>
      <c r="D59" s="297" t="s">
        <v>43</v>
      </c>
      <c r="E59" s="297" t="s">
        <v>91</v>
      </c>
      <c r="F59" s="298" t="s">
        <v>112</v>
      </c>
      <c r="G59" s="298" t="str">
        <f t="shared" si="0"/>
        <v>010954</v>
      </c>
      <c r="H59" s="295" t="s">
        <v>68</v>
      </c>
    </row>
    <row r="60" spans="1:8" ht="15">
      <c r="A60" s="295" t="s">
        <v>243</v>
      </c>
      <c r="B60" s="295" t="s">
        <v>299</v>
      </c>
      <c r="C60" s="296" t="s">
        <v>304</v>
      </c>
      <c r="D60" s="297" t="s">
        <v>43</v>
      </c>
      <c r="E60" s="297" t="s">
        <v>91</v>
      </c>
      <c r="F60" s="298" t="s">
        <v>113</v>
      </c>
      <c r="G60" s="298" t="str">
        <f t="shared" si="0"/>
        <v>010955</v>
      </c>
      <c r="H60" s="295" t="s">
        <v>68</v>
      </c>
    </row>
    <row r="61" spans="1:8" ht="15">
      <c r="A61" s="295" t="s">
        <v>243</v>
      </c>
      <c r="B61" s="295" t="s">
        <v>299</v>
      </c>
      <c r="C61" s="296" t="s">
        <v>305</v>
      </c>
      <c r="D61" s="297" t="s">
        <v>43</v>
      </c>
      <c r="E61" s="297" t="s">
        <v>91</v>
      </c>
      <c r="F61" s="298" t="s">
        <v>114</v>
      </c>
      <c r="G61" s="298" t="str">
        <f t="shared" si="0"/>
        <v>010956</v>
      </c>
      <c r="H61" s="295" t="s">
        <v>68</v>
      </c>
    </row>
    <row r="62" spans="1:8" ht="15">
      <c r="A62" s="295" t="s">
        <v>243</v>
      </c>
      <c r="B62" s="295" t="s">
        <v>306</v>
      </c>
      <c r="C62" s="296" t="s">
        <v>307</v>
      </c>
      <c r="D62" s="297" t="s">
        <v>43</v>
      </c>
      <c r="E62" s="297" t="s">
        <v>92</v>
      </c>
      <c r="F62" s="298" t="s">
        <v>44</v>
      </c>
      <c r="G62" s="298" t="str">
        <f t="shared" si="0"/>
        <v>011050</v>
      </c>
      <c r="H62" s="295" t="s">
        <v>68</v>
      </c>
    </row>
    <row r="63" spans="1:8" ht="15">
      <c r="A63" s="295" t="s">
        <v>243</v>
      </c>
      <c r="B63" s="295" t="s">
        <v>306</v>
      </c>
      <c r="C63" s="296" t="s">
        <v>308</v>
      </c>
      <c r="D63" s="297" t="s">
        <v>43</v>
      </c>
      <c r="E63" s="297" t="s">
        <v>92</v>
      </c>
      <c r="F63" s="298" t="s">
        <v>109</v>
      </c>
      <c r="G63" s="298" t="str">
        <f t="shared" si="0"/>
        <v>011051</v>
      </c>
      <c r="H63" s="295" t="s">
        <v>68</v>
      </c>
    </row>
    <row r="64" spans="1:8" ht="15">
      <c r="A64" s="295" t="s">
        <v>243</v>
      </c>
      <c r="B64" s="295" t="s">
        <v>309</v>
      </c>
      <c r="C64" s="296" t="s">
        <v>309</v>
      </c>
      <c r="D64" s="297" t="s">
        <v>43</v>
      </c>
      <c r="E64" s="297" t="s">
        <v>93</v>
      </c>
      <c r="F64" s="298" t="s">
        <v>44</v>
      </c>
      <c r="G64" s="298" t="str">
        <f t="shared" si="0"/>
        <v>011150</v>
      </c>
      <c r="H64" s="295" t="s">
        <v>156</v>
      </c>
    </row>
    <row r="65" spans="1:8" ht="15">
      <c r="A65" s="295" t="s">
        <v>243</v>
      </c>
      <c r="B65" s="295" t="s">
        <v>309</v>
      </c>
      <c r="C65" s="296" t="s">
        <v>310</v>
      </c>
      <c r="D65" s="297" t="s">
        <v>43</v>
      </c>
      <c r="E65" s="297" t="s">
        <v>93</v>
      </c>
      <c r="F65" s="298" t="s">
        <v>109</v>
      </c>
      <c r="G65" s="298" t="str">
        <f t="shared" si="0"/>
        <v>011151</v>
      </c>
      <c r="H65" s="295" t="s">
        <v>68</v>
      </c>
    </row>
    <row r="66" spans="1:8" ht="15">
      <c r="A66" s="295" t="s">
        <v>243</v>
      </c>
      <c r="B66" s="295" t="s">
        <v>309</v>
      </c>
      <c r="C66" s="296" t="s">
        <v>311</v>
      </c>
      <c r="D66" s="297" t="s">
        <v>43</v>
      </c>
      <c r="E66" s="297" t="s">
        <v>93</v>
      </c>
      <c r="F66" s="298" t="s">
        <v>110</v>
      </c>
      <c r="G66" s="298" t="str">
        <f t="shared" si="0"/>
        <v>011152</v>
      </c>
      <c r="H66" s="295" t="s">
        <v>68</v>
      </c>
    </row>
    <row r="67" spans="1:8" ht="15">
      <c r="A67" s="295" t="s">
        <v>243</v>
      </c>
      <c r="B67" s="295" t="s">
        <v>309</v>
      </c>
      <c r="C67" s="296" t="s">
        <v>312</v>
      </c>
      <c r="D67" s="297" t="s">
        <v>43</v>
      </c>
      <c r="E67" s="297" t="s">
        <v>93</v>
      </c>
      <c r="F67" s="298" t="s">
        <v>111</v>
      </c>
      <c r="G67" s="298" t="str">
        <f aca="true" t="shared" si="1" ref="G67:G130">CONCATENATE(D67,E67,F67)</f>
        <v>011153</v>
      </c>
      <c r="H67" s="295" t="s">
        <v>68</v>
      </c>
    </row>
    <row r="68" spans="1:8" ht="15">
      <c r="A68" s="295" t="s">
        <v>243</v>
      </c>
      <c r="B68" s="295" t="s">
        <v>309</v>
      </c>
      <c r="C68" s="296" t="s">
        <v>313</v>
      </c>
      <c r="D68" s="297" t="s">
        <v>43</v>
      </c>
      <c r="E68" s="297" t="s">
        <v>93</v>
      </c>
      <c r="F68" s="298" t="s">
        <v>112</v>
      </c>
      <c r="G68" s="298" t="str">
        <f t="shared" si="1"/>
        <v>011154</v>
      </c>
      <c r="H68" s="295" t="s">
        <v>68</v>
      </c>
    </row>
    <row r="69" spans="1:8" ht="15">
      <c r="A69" s="295" t="s">
        <v>243</v>
      </c>
      <c r="B69" s="295" t="s">
        <v>314</v>
      </c>
      <c r="C69" s="296" t="s">
        <v>315</v>
      </c>
      <c r="D69" s="297" t="s">
        <v>43</v>
      </c>
      <c r="E69" s="297" t="s">
        <v>94</v>
      </c>
      <c r="F69" s="298" t="s">
        <v>44</v>
      </c>
      <c r="G69" s="298" t="str">
        <f t="shared" si="1"/>
        <v>011250</v>
      </c>
      <c r="H69" s="295" t="s">
        <v>156</v>
      </c>
    </row>
    <row r="70" spans="1:8" ht="15">
      <c r="A70" s="295" t="s">
        <v>243</v>
      </c>
      <c r="B70" s="295" t="s">
        <v>314</v>
      </c>
      <c r="C70" s="296" t="s">
        <v>316</v>
      </c>
      <c r="D70" s="297" t="s">
        <v>43</v>
      </c>
      <c r="E70" s="297" t="s">
        <v>94</v>
      </c>
      <c r="F70" s="298" t="s">
        <v>111</v>
      </c>
      <c r="G70" s="298" t="str">
        <f t="shared" si="1"/>
        <v>011253</v>
      </c>
      <c r="H70" s="295" t="s">
        <v>68</v>
      </c>
    </row>
    <row r="71" spans="1:8" ht="15">
      <c r="A71" s="295" t="s">
        <v>243</v>
      </c>
      <c r="B71" s="295" t="s">
        <v>317</v>
      </c>
      <c r="C71" s="296" t="s">
        <v>317</v>
      </c>
      <c r="D71" s="297" t="s">
        <v>43</v>
      </c>
      <c r="E71" s="297" t="s">
        <v>95</v>
      </c>
      <c r="F71" s="298" t="s">
        <v>44</v>
      </c>
      <c r="G71" s="298" t="str">
        <f t="shared" si="1"/>
        <v>011350</v>
      </c>
      <c r="H71" s="295" t="s">
        <v>156</v>
      </c>
    </row>
    <row r="72" spans="1:8" ht="15">
      <c r="A72" s="295" t="s">
        <v>243</v>
      </c>
      <c r="B72" s="295" t="s">
        <v>317</v>
      </c>
      <c r="C72" s="296" t="s">
        <v>318</v>
      </c>
      <c r="D72" s="297" t="s">
        <v>43</v>
      </c>
      <c r="E72" s="297" t="s">
        <v>95</v>
      </c>
      <c r="F72" s="298" t="s">
        <v>109</v>
      </c>
      <c r="G72" s="298" t="str">
        <f t="shared" si="1"/>
        <v>011351</v>
      </c>
      <c r="H72" s="295" t="s">
        <v>68</v>
      </c>
    </row>
    <row r="73" spans="1:8" ht="15">
      <c r="A73" s="295" t="s">
        <v>243</v>
      </c>
      <c r="B73" s="295" t="s">
        <v>317</v>
      </c>
      <c r="C73" s="296" t="s">
        <v>319</v>
      </c>
      <c r="D73" s="297" t="s">
        <v>43</v>
      </c>
      <c r="E73" s="297" t="s">
        <v>95</v>
      </c>
      <c r="F73" s="298" t="s">
        <v>110</v>
      </c>
      <c r="G73" s="298" t="str">
        <f t="shared" si="1"/>
        <v>011352</v>
      </c>
      <c r="H73" s="295" t="s">
        <v>68</v>
      </c>
    </row>
    <row r="74" spans="1:8" ht="15">
      <c r="A74" s="295" t="s">
        <v>243</v>
      </c>
      <c r="B74" s="295" t="s">
        <v>320</v>
      </c>
      <c r="C74" s="296" t="s">
        <v>320</v>
      </c>
      <c r="D74" s="297" t="s">
        <v>43</v>
      </c>
      <c r="E74" s="297" t="s">
        <v>96</v>
      </c>
      <c r="F74" s="298" t="s">
        <v>44</v>
      </c>
      <c r="G74" s="298" t="str">
        <f t="shared" si="1"/>
        <v>011450</v>
      </c>
      <c r="H74" s="295" t="s">
        <v>156</v>
      </c>
    </row>
    <row r="75" spans="1:8" ht="15">
      <c r="A75" s="295" t="s">
        <v>243</v>
      </c>
      <c r="B75" s="295" t="s">
        <v>321</v>
      </c>
      <c r="C75" s="296" t="s">
        <v>321</v>
      </c>
      <c r="D75" s="297" t="s">
        <v>43</v>
      </c>
      <c r="E75" s="297" t="s">
        <v>97</v>
      </c>
      <c r="F75" s="298" t="s">
        <v>44</v>
      </c>
      <c r="G75" s="298" t="str">
        <f t="shared" si="1"/>
        <v>011550</v>
      </c>
      <c r="H75" s="295" t="s">
        <v>68</v>
      </c>
    </row>
    <row r="76" spans="1:8" ht="15">
      <c r="A76" s="295" t="s">
        <v>243</v>
      </c>
      <c r="B76" s="295" t="s">
        <v>321</v>
      </c>
      <c r="C76" s="296" t="s">
        <v>322</v>
      </c>
      <c r="D76" s="297" t="s">
        <v>43</v>
      </c>
      <c r="E76" s="297" t="s">
        <v>97</v>
      </c>
      <c r="F76" s="298" t="s">
        <v>109</v>
      </c>
      <c r="G76" s="298" t="str">
        <f t="shared" si="1"/>
        <v>011551</v>
      </c>
      <c r="H76" s="295" t="s">
        <v>68</v>
      </c>
    </row>
    <row r="77" spans="1:8" ht="15">
      <c r="A77" s="295" t="s">
        <v>323</v>
      </c>
      <c r="B77" s="295" t="s">
        <v>324</v>
      </c>
      <c r="C77" s="296" t="s">
        <v>324</v>
      </c>
      <c r="D77" s="297" t="s">
        <v>84</v>
      </c>
      <c r="E77" s="297" t="s">
        <v>43</v>
      </c>
      <c r="F77" s="298" t="s">
        <v>44</v>
      </c>
      <c r="G77" s="298" t="str">
        <f t="shared" si="1"/>
        <v>020150</v>
      </c>
      <c r="H77" s="295" t="s">
        <v>68</v>
      </c>
    </row>
    <row r="78" spans="1:8" ht="15">
      <c r="A78" s="295" t="s">
        <v>323</v>
      </c>
      <c r="B78" s="295" t="s">
        <v>324</v>
      </c>
      <c r="C78" s="296" t="s">
        <v>325</v>
      </c>
      <c r="D78" s="297" t="s">
        <v>84</v>
      </c>
      <c r="E78" s="297" t="s">
        <v>43</v>
      </c>
      <c r="F78" s="298" t="s">
        <v>109</v>
      </c>
      <c r="G78" s="298" t="str">
        <f t="shared" si="1"/>
        <v>020151</v>
      </c>
      <c r="H78" s="295" t="s">
        <v>68</v>
      </c>
    </row>
    <row r="79" spans="1:8" ht="15">
      <c r="A79" s="295" t="s">
        <v>323</v>
      </c>
      <c r="B79" s="295" t="s">
        <v>324</v>
      </c>
      <c r="C79" s="296" t="s">
        <v>326</v>
      </c>
      <c r="D79" s="297" t="s">
        <v>84</v>
      </c>
      <c r="E79" s="297" t="s">
        <v>43</v>
      </c>
      <c r="F79" s="298" t="s">
        <v>111</v>
      </c>
      <c r="G79" s="298" t="str">
        <f t="shared" si="1"/>
        <v>020153</v>
      </c>
      <c r="H79" s="295" t="s">
        <v>68</v>
      </c>
    </row>
    <row r="80" spans="1:8" ht="15">
      <c r="A80" s="295" t="s">
        <v>323</v>
      </c>
      <c r="B80" s="295" t="s">
        <v>324</v>
      </c>
      <c r="C80" s="296" t="s">
        <v>327</v>
      </c>
      <c r="D80" s="297" t="s">
        <v>84</v>
      </c>
      <c r="E80" s="297" t="s">
        <v>43</v>
      </c>
      <c r="F80" s="298" t="s">
        <v>113</v>
      </c>
      <c r="G80" s="298" t="str">
        <f t="shared" si="1"/>
        <v>020155</v>
      </c>
      <c r="H80" s="295" t="s">
        <v>68</v>
      </c>
    </row>
    <row r="81" spans="1:8" ht="15">
      <c r="A81" s="295" t="s">
        <v>323</v>
      </c>
      <c r="B81" s="295" t="s">
        <v>324</v>
      </c>
      <c r="C81" s="296" t="s">
        <v>328</v>
      </c>
      <c r="D81" s="297" t="s">
        <v>84</v>
      </c>
      <c r="E81" s="297" t="s">
        <v>43</v>
      </c>
      <c r="F81" s="298" t="s">
        <v>114</v>
      </c>
      <c r="G81" s="298" t="str">
        <f t="shared" si="1"/>
        <v>020156</v>
      </c>
      <c r="H81" s="295" t="s">
        <v>68</v>
      </c>
    </row>
    <row r="82" spans="1:8" ht="15">
      <c r="A82" s="295" t="s">
        <v>323</v>
      </c>
      <c r="B82" s="295" t="s">
        <v>324</v>
      </c>
      <c r="C82" s="296" t="s">
        <v>329</v>
      </c>
      <c r="D82" s="297" t="s">
        <v>84</v>
      </c>
      <c r="E82" s="297" t="s">
        <v>43</v>
      </c>
      <c r="F82" s="298" t="s">
        <v>115</v>
      </c>
      <c r="G82" s="298" t="str">
        <f t="shared" si="1"/>
        <v>020157</v>
      </c>
      <c r="H82" s="295" t="s">
        <v>68</v>
      </c>
    </row>
    <row r="83" spans="1:8" ht="15">
      <c r="A83" s="295" t="s">
        <v>323</v>
      </c>
      <c r="B83" s="295" t="s">
        <v>324</v>
      </c>
      <c r="C83" s="296" t="s">
        <v>330</v>
      </c>
      <c r="D83" s="297" t="s">
        <v>84</v>
      </c>
      <c r="E83" s="297" t="s">
        <v>43</v>
      </c>
      <c r="F83" s="298" t="s">
        <v>116</v>
      </c>
      <c r="G83" s="298" t="str">
        <f t="shared" si="1"/>
        <v>020158</v>
      </c>
      <c r="H83" s="295" t="s">
        <v>68</v>
      </c>
    </row>
    <row r="84" spans="1:8" ht="15">
      <c r="A84" s="295" t="s">
        <v>323</v>
      </c>
      <c r="B84" s="295" t="s">
        <v>324</v>
      </c>
      <c r="C84" s="296" t="s">
        <v>331</v>
      </c>
      <c r="D84" s="297" t="s">
        <v>84</v>
      </c>
      <c r="E84" s="297" t="s">
        <v>43</v>
      </c>
      <c r="F84" s="298" t="s">
        <v>117</v>
      </c>
      <c r="G84" s="298" t="str">
        <f t="shared" si="1"/>
        <v>020159</v>
      </c>
      <c r="H84" s="295" t="s">
        <v>68</v>
      </c>
    </row>
    <row r="85" spans="1:8" ht="15">
      <c r="A85" s="295" t="s">
        <v>323</v>
      </c>
      <c r="B85" s="295" t="s">
        <v>324</v>
      </c>
      <c r="C85" s="296" t="s">
        <v>332</v>
      </c>
      <c r="D85" s="297" t="s">
        <v>84</v>
      </c>
      <c r="E85" s="297" t="s">
        <v>43</v>
      </c>
      <c r="F85" s="298" t="s">
        <v>118</v>
      </c>
      <c r="G85" s="298" t="str">
        <f t="shared" si="1"/>
        <v>020160</v>
      </c>
      <c r="H85" s="295" t="s">
        <v>68</v>
      </c>
    </row>
    <row r="86" spans="1:8" ht="15">
      <c r="A86" s="295" t="s">
        <v>323</v>
      </c>
      <c r="B86" s="295" t="s">
        <v>333</v>
      </c>
      <c r="C86" s="296" t="s">
        <v>333</v>
      </c>
      <c r="D86" s="297" t="s">
        <v>84</v>
      </c>
      <c r="E86" s="297" t="s">
        <v>84</v>
      </c>
      <c r="F86" s="298" t="s">
        <v>44</v>
      </c>
      <c r="G86" s="298" t="str">
        <f t="shared" si="1"/>
        <v>020250</v>
      </c>
      <c r="H86" s="295" t="s">
        <v>68</v>
      </c>
    </row>
    <row r="87" spans="1:8" ht="15">
      <c r="A87" s="295" t="s">
        <v>323</v>
      </c>
      <c r="B87" s="295" t="s">
        <v>333</v>
      </c>
      <c r="C87" s="296" t="s">
        <v>334</v>
      </c>
      <c r="D87" s="297" t="s">
        <v>84</v>
      </c>
      <c r="E87" s="297" t="s">
        <v>84</v>
      </c>
      <c r="F87" s="298" t="s">
        <v>109</v>
      </c>
      <c r="G87" s="298" t="str">
        <f t="shared" si="1"/>
        <v>020251</v>
      </c>
      <c r="H87" s="295" t="s">
        <v>68</v>
      </c>
    </row>
    <row r="88" spans="1:8" ht="15">
      <c r="A88" s="295" t="s">
        <v>323</v>
      </c>
      <c r="B88" s="295" t="s">
        <v>335</v>
      </c>
      <c r="C88" s="296" t="s">
        <v>336</v>
      </c>
      <c r="D88" s="297" t="s">
        <v>84</v>
      </c>
      <c r="E88" s="297" t="s">
        <v>85</v>
      </c>
      <c r="F88" s="298" t="s">
        <v>44</v>
      </c>
      <c r="G88" s="298" t="str">
        <f t="shared" si="1"/>
        <v>020350</v>
      </c>
      <c r="H88" s="295" t="s">
        <v>156</v>
      </c>
    </row>
    <row r="89" spans="1:8" ht="15">
      <c r="A89" s="295" t="s">
        <v>323</v>
      </c>
      <c r="B89" s="295" t="s">
        <v>335</v>
      </c>
      <c r="C89" s="296" t="s">
        <v>337</v>
      </c>
      <c r="D89" s="297" t="s">
        <v>84</v>
      </c>
      <c r="E89" s="297" t="s">
        <v>85</v>
      </c>
      <c r="F89" s="298" t="s">
        <v>109</v>
      </c>
      <c r="G89" s="298" t="str">
        <f t="shared" si="1"/>
        <v>020351</v>
      </c>
      <c r="H89" s="295" t="s">
        <v>68</v>
      </c>
    </row>
    <row r="90" spans="1:8" ht="15">
      <c r="A90" s="295" t="s">
        <v>323</v>
      </c>
      <c r="B90" s="295" t="s">
        <v>335</v>
      </c>
      <c r="C90" s="296" t="s">
        <v>338</v>
      </c>
      <c r="D90" s="297" t="s">
        <v>84</v>
      </c>
      <c r="E90" s="297" t="s">
        <v>85</v>
      </c>
      <c r="F90" s="298" t="s">
        <v>111</v>
      </c>
      <c r="G90" s="298" t="str">
        <f t="shared" si="1"/>
        <v>020353</v>
      </c>
      <c r="H90" s="295" t="s">
        <v>68</v>
      </c>
    </row>
    <row r="91" spans="1:8" ht="15">
      <c r="A91" s="295" t="s">
        <v>323</v>
      </c>
      <c r="B91" s="295" t="s">
        <v>335</v>
      </c>
      <c r="C91" s="296" t="s">
        <v>339</v>
      </c>
      <c r="D91" s="297" t="s">
        <v>84</v>
      </c>
      <c r="E91" s="297" t="s">
        <v>85</v>
      </c>
      <c r="F91" s="298" t="s">
        <v>112</v>
      </c>
      <c r="G91" s="298" t="str">
        <f t="shared" si="1"/>
        <v>020354</v>
      </c>
      <c r="H91" s="295" t="s">
        <v>68</v>
      </c>
    </row>
    <row r="92" spans="1:8" ht="15">
      <c r="A92" s="295" t="s">
        <v>323</v>
      </c>
      <c r="B92" s="295" t="s">
        <v>335</v>
      </c>
      <c r="C92" s="296" t="s">
        <v>340</v>
      </c>
      <c r="D92" s="297" t="s">
        <v>84</v>
      </c>
      <c r="E92" s="297" t="s">
        <v>85</v>
      </c>
      <c r="F92" s="298" t="s">
        <v>113</v>
      </c>
      <c r="G92" s="298" t="str">
        <f t="shared" si="1"/>
        <v>020355</v>
      </c>
      <c r="H92" s="295" t="s">
        <v>68</v>
      </c>
    </row>
    <row r="93" spans="1:8" ht="15">
      <c r="A93" s="295" t="s">
        <v>323</v>
      </c>
      <c r="B93" s="295" t="s">
        <v>341</v>
      </c>
      <c r="C93" s="296" t="s">
        <v>341</v>
      </c>
      <c r="D93" s="297" t="s">
        <v>84</v>
      </c>
      <c r="E93" s="297" t="s">
        <v>86</v>
      </c>
      <c r="F93" s="298" t="s">
        <v>44</v>
      </c>
      <c r="G93" s="298" t="str">
        <f t="shared" si="1"/>
        <v>020450</v>
      </c>
      <c r="H93" s="295" t="s">
        <v>68</v>
      </c>
    </row>
    <row r="94" spans="1:8" ht="15">
      <c r="A94" s="295" t="s">
        <v>323</v>
      </c>
      <c r="B94" s="295" t="s">
        <v>342</v>
      </c>
      <c r="C94" s="296" t="s">
        <v>343</v>
      </c>
      <c r="D94" s="297" t="s">
        <v>84</v>
      </c>
      <c r="E94" s="297" t="s">
        <v>87</v>
      </c>
      <c r="F94" s="298" t="s">
        <v>44</v>
      </c>
      <c r="G94" s="298" t="str">
        <f t="shared" si="1"/>
        <v>020550</v>
      </c>
      <c r="H94" s="295" t="s">
        <v>156</v>
      </c>
    </row>
    <row r="95" spans="1:8" ht="15">
      <c r="A95" s="295" t="s">
        <v>323</v>
      </c>
      <c r="B95" s="295" t="s">
        <v>342</v>
      </c>
      <c r="C95" s="296" t="s">
        <v>344</v>
      </c>
      <c r="D95" s="297" t="s">
        <v>84</v>
      </c>
      <c r="E95" s="297" t="s">
        <v>87</v>
      </c>
      <c r="F95" s="298" t="s">
        <v>109</v>
      </c>
      <c r="G95" s="298" t="str">
        <f t="shared" si="1"/>
        <v>020551</v>
      </c>
      <c r="H95" s="295" t="s">
        <v>68</v>
      </c>
    </row>
    <row r="96" spans="1:8" ht="15">
      <c r="A96" s="295" t="s">
        <v>323</v>
      </c>
      <c r="B96" s="295" t="s">
        <v>342</v>
      </c>
      <c r="C96" s="296" t="s">
        <v>345</v>
      </c>
      <c r="D96" s="297" t="s">
        <v>84</v>
      </c>
      <c r="E96" s="297" t="s">
        <v>87</v>
      </c>
      <c r="F96" s="298" t="s">
        <v>110</v>
      </c>
      <c r="G96" s="298" t="str">
        <f t="shared" si="1"/>
        <v>020552</v>
      </c>
      <c r="H96" s="295" t="s">
        <v>68</v>
      </c>
    </row>
    <row r="97" spans="1:8" ht="15">
      <c r="A97" s="295" t="s">
        <v>323</v>
      </c>
      <c r="B97" s="295" t="s">
        <v>342</v>
      </c>
      <c r="C97" s="296" t="s">
        <v>346</v>
      </c>
      <c r="D97" s="297" t="s">
        <v>84</v>
      </c>
      <c r="E97" s="297" t="s">
        <v>87</v>
      </c>
      <c r="F97" s="298" t="s">
        <v>111</v>
      </c>
      <c r="G97" s="298" t="str">
        <f t="shared" si="1"/>
        <v>020553</v>
      </c>
      <c r="H97" s="295" t="s">
        <v>68</v>
      </c>
    </row>
    <row r="98" spans="1:8" ht="15">
      <c r="A98" s="295" t="s">
        <v>323</v>
      </c>
      <c r="B98" s="295" t="s">
        <v>342</v>
      </c>
      <c r="C98" s="296" t="s">
        <v>347</v>
      </c>
      <c r="D98" s="297" t="s">
        <v>84</v>
      </c>
      <c r="E98" s="297" t="s">
        <v>87</v>
      </c>
      <c r="F98" s="298" t="s">
        <v>112</v>
      </c>
      <c r="G98" s="298" t="str">
        <f t="shared" si="1"/>
        <v>020554</v>
      </c>
      <c r="H98" s="295" t="s">
        <v>68</v>
      </c>
    </row>
    <row r="99" spans="1:8" ht="15">
      <c r="A99" s="295" t="s">
        <v>323</v>
      </c>
      <c r="B99" s="295" t="s">
        <v>342</v>
      </c>
      <c r="C99" s="296" t="s">
        <v>348</v>
      </c>
      <c r="D99" s="297" t="s">
        <v>84</v>
      </c>
      <c r="E99" s="297" t="s">
        <v>87</v>
      </c>
      <c r="F99" s="298" t="s">
        <v>113</v>
      </c>
      <c r="G99" s="298" t="str">
        <f t="shared" si="1"/>
        <v>020555</v>
      </c>
      <c r="H99" s="295" t="s">
        <v>68</v>
      </c>
    </row>
    <row r="100" spans="1:8" ht="15">
      <c r="A100" s="295" t="s">
        <v>323</v>
      </c>
      <c r="B100" s="295" t="s">
        <v>342</v>
      </c>
      <c r="C100" s="296" t="s">
        <v>316</v>
      </c>
      <c r="D100" s="297" t="s">
        <v>84</v>
      </c>
      <c r="E100" s="297" t="s">
        <v>87</v>
      </c>
      <c r="F100" s="298" t="s">
        <v>114</v>
      </c>
      <c r="G100" s="298" t="str">
        <f t="shared" si="1"/>
        <v>020556</v>
      </c>
      <c r="H100" s="295" t="s">
        <v>68</v>
      </c>
    </row>
    <row r="101" spans="1:8" ht="15">
      <c r="A101" s="295" t="s">
        <v>323</v>
      </c>
      <c r="B101" s="295" t="s">
        <v>349</v>
      </c>
      <c r="C101" s="296" t="s">
        <v>349</v>
      </c>
      <c r="D101" s="297" t="s">
        <v>84</v>
      </c>
      <c r="E101" s="297" t="s">
        <v>88</v>
      </c>
      <c r="F101" s="298" t="s">
        <v>44</v>
      </c>
      <c r="G101" s="298" t="str">
        <f t="shared" si="1"/>
        <v>020650</v>
      </c>
      <c r="H101" s="295" t="s">
        <v>156</v>
      </c>
    </row>
    <row r="102" spans="1:8" ht="15">
      <c r="A102" s="295" t="s">
        <v>323</v>
      </c>
      <c r="B102" s="295" t="s">
        <v>350</v>
      </c>
      <c r="C102" s="296" t="s">
        <v>350</v>
      </c>
      <c r="D102" s="297" t="s">
        <v>84</v>
      </c>
      <c r="E102" s="297" t="s">
        <v>89</v>
      </c>
      <c r="F102" s="298" t="s">
        <v>44</v>
      </c>
      <c r="G102" s="298" t="str">
        <f t="shared" si="1"/>
        <v>020750</v>
      </c>
      <c r="H102" s="295" t="s">
        <v>68</v>
      </c>
    </row>
    <row r="103" spans="1:8" ht="15">
      <c r="A103" s="295" t="s">
        <v>351</v>
      </c>
      <c r="B103" s="295" t="s">
        <v>352</v>
      </c>
      <c r="C103" s="296" t="s">
        <v>352</v>
      </c>
      <c r="D103" s="297" t="s">
        <v>85</v>
      </c>
      <c r="E103" s="297" t="s">
        <v>43</v>
      </c>
      <c r="F103" s="298" t="s">
        <v>44</v>
      </c>
      <c r="G103" s="298" t="str">
        <f t="shared" si="1"/>
        <v>030150</v>
      </c>
      <c r="H103" s="295" t="s">
        <v>156</v>
      </c>
    </row>
    <row r="104" spans="1:8" ht="15">
      <c r="A104" s="295" t="s">
        <v>351</v>
      </c>
      <c r="B104" s="295" t="s">
        <v>352</v>
      </c>
      <c r="C104" s="296" t="s">
        <v>353</v>
      </c>
      <c r="D104" s="297" t="s">
        <v>85</v>
      </c>
      <c r="E104" s="297" t="s">
        <v>43</v>
      </c>
      <c r="F104" s="298" t="s">
        <v>109</v>
      </c>
      <c r="G104" s="298" t="str">
        <f t="shared" si="1"/>
        <v>030151</v>
      </c>
      <c r="H104" s="295" t="s">
        <v>156</v>
      </c>
    </row>
    <row r="105" spans="1:8" ht="15">
      <c r="A105" s="295" t="s">
        <v>351</v>
      </c>
      <c r="B105" s="295" t="s">
        <v>352</v>
      </c>
      <c r="C105" s="296" t="s">
        <v>354</v>
      </c>
      <c r="D105" s="297" t="s">
        <v>85</v>
      </c>
      <c r="E105" s="297" t="s">
        <v>43</v>
      </c>
      <c r="F105" s="298" t="s">
        <v>111</v>
      </c>
      <c r="G105" s="298" t="str">
        <f t="shared" si="1"/>
        <v>030153</v>
      </c>
      <c r="H105" s="295" t="s">
        <v>68</v>
      </c>
    </row>
    <row r="106" spans="1:8" ht="15">
      <c r="A106" s="295" t="s">
        <v>351</v>
      </c>
      <c r="B106" s="295" t="s">
        <v>352</v>
      </c>
      <c r="C106" s="296" t="s">
        <v>355</v>
      </c>
      <c r="D106" s="297" t="s">
        <v>85</v>
      </c>
      <c r="E106" s="297" t="s">
        <v>43</v>
      </c>
      <c r="F106" s="298" t="s">
        <v>112</v>
      </c>
      <c r="G106" s="298" t="str">
        <f t="shared" si="1"/>
        <v>030154</v>
      </c>
      <c r="H106" s="295" t="s">
        <v>68</v>
      </c>
    </row>
    <row r="107" spans="1:8" ht="15">
      <c r="A107" s="295" t="s">
        <v>351</v>
      </c>
      <c r="B107" s="295" t="s">
        <v>352</v>
      </c>
      <c r="C107" s="296" t="s">
        <v>356</v>
      </c>
      <c r="D107" s="297" t="s">
        <v>85</v>
      </c>
      <c r="E107" s="297" t="s">
        <v>43</v>
      </c>
      <c r="F107" s="298" t="s">
        <v>113</v>
      </c>
      <c r="G107" s="298" t="str">
        <f t="shared" si="1"/>
        <v>030155</v>
      </c>
      <c r="H107" s="295" t="s">
        <v>156</v>
      </c>
    </row>
    <row r="108" spans="1:8" ht="15">
      <c r="A108" s="295" t="s">
        <v>351</v>
      </c>
      <c r="B108" s="295" t="s">
        <v>352</v>
      </c>
      <c r="C108" s="296" t="s">
        <v>357</v>
      </c>
      <c r="D108" s="297" t="s">
        <v>85</v>
      </c>
      <c r="E108" s="297" t="s">
        <v>43</v>
      </c>
      <c r="F108" s="298" t="s">
        <v>114</v>
      </c>
      <c r="G108" s="298" t="str">
        <f t="shared" si="1"/>
        <v>030156</v>
      </c>
      <c r="H108" s="295" t="s">
        <v>68</v>
      </c>
    </row>
    <row r="109" spans="1:8" ht="15">
      <c r="A109" s="295" t="s">
        <v>351</v>
      </c>
      <c r="B109" s="295" t="s">
        <v>352</v>
      </c>
      <c r="C109" s="296" t="s">
        <v>358</v>
      </c>
      <c r="D109" s="297" t="s">
        <v>85</v>
      </c>
      <c r="E109" s="297" t="s">
        <v>43</v>
      </c>
      <c r="F109" s="298" t="s">
        <v>115</v>
      </c>
      <c r="G109" s="298" t="str">
        <f t="shared" si="1"/>
        <v>030157</v>
      </c>
      <c r="H109" s="295" t="s">
        <v>68</v>
      </c>
    </row>
    <row r="110" spans="1:8" ht="15">
      <c r="A110" s="295" t="s">
        <v>351</v>
      </c>
      <c r="B110" s="295" t="s">
        <v>352</v>
      </c>
      <c r="C110" s="296" t="s">
        <v>342</v>
      </c>
      <c r="D110" s="297" t="s">
        <v>85</v>
      </c>
      <c r="E110" s="297" t="s">
        <v>43</v>
      </c>
      <c r="F110" s="298" t="s">
        <v>116</v>
      </c>
      <c r="G110" s="298" t="str">
        <f t="shared" si="1"/>
        <v>030158</v>
      </c>
      <c r="H110" s="295" t="s">
        <v>68</v>
      </c>
    </row>
    <row r="111" spans="1:8" ht="15">
      <c r="A111" s="295" t="s">
        <v>351</v>
      </c>
      <c r="B111" s="295" t="s">
        <v>352</v>
      </c>
      <c r="C111" s="296" t="s">
        <v>359</v>
      </c>
      <c r="D111" s="297" t="s">
        <v>85</v>
      </c>
      <c r="E111" s="297" t="s">
        <v>43</v>
      </c>
      <c r="F111" s="298" t="s">
        <v>118</v>
      </c>
      <c r="G111" s="298" t="str">
        <f t="shared" si="1"/>
        <v>030160</v>
      </c>
      <c r="H111" s="295" t="s">
        <v>68</v>
      </c>
    </row>
    <row r="112" spans="1:8" ht="15">
      <c r="A112" s="295" t="s">
        <v>351</v>
      </c>
      <c r="B112" s="295" t="s">
        <v>360</v>
      </c>
      <c r="C112" s="296" t="s">
        <v>361</v>
      </c>
      <c r="D112" s="297" t="s">
        <v>85</v>
      </c>
      <c r="E112" s="297" t="s">
        <v>84</v>
      </c>
      <c r="F112" s="298" t="s">
        <v>44</v>
      </c>
      <c r="G112" s="298" t="str">
        <f t="shared" si="1"/>
        <v>030250</v>
      </c>
      <c r="H112" s="295" t="s">
        <v>156</v>
      </c>
    </row>
    <row r="113" spans="1:8" ht="15">
      <c r="A113" s="295" t="s">
        <v>351</v>
      </c>
      <c r="B113" s="295" t="s">
        <v>360</v>
      </c>
      <c r="C113" s="296" t="s">
        <v>362</v>
      </c>
      <c r="D113" s="297" t="s">
        <v>85</v>
      </c>
      <c r="E113" s="297" t="s">
        <v>84</v>
      </c>
      <c r="F113" s="298" t="s">
        <v>109</v>
      </c>
      <c r="G113" s="298" t="str">
        <f t="shared" si="1"/>
        <v>030251</v>
      </c>
      <c r="H113" s="295" t="s">
        <v>68</v>
      </c>
    </row>
    <row r="114" spans="1:8" ht="15">
      <c r="A114" s="295" t="s">
        <v>351</v>
      </c>
      <c r="B114" s="295" t="s">
        <v>360</v>
      </c>
      <c r="C114" s="296" t="s">
        <v>363</v>
      </c>
      <c r="D114" s="297" t="s">
        <v>85</v>
      </c>
      <c r="E114" s="297" t="s">
        <v>84</v>
      </c>
      <c r="F114" s="298" t="s">
        <v>110</v>
      </c>
      <c r="G114" s="298" t="str">
        <f t="shared" si="1"/>
        <v>030252</v>
      </c>
      <c r="H114" s="295" t="s">
        <v>68</v>
      </c>
    </row>
    <row r="115" spans="1:8" ht="15">
      <c r="A115" s="295" t="s">
        <v>351</v>
      </c>
      <c r="B115" s="295" t="s">
        <v>360</v>
      </c>
      <c r="C115" s="296" t="s">
        <v>364</v>
      </c>
      <c r="D115" s="297" t="s">
        <v>85</v>
      </c>
      <c r="E115" s="297" t="s">
        <v>84</v>
      </c>
      <c r="F115" s="298" t="s">
        <v>111</v>
      </c>
      <c r="G115" s="298" t="str">
        <f t="shared" si="1"/>
        <v>030253</v>
      </c>
      <c r="H115" s="295" t="s">
        <v>68</v>
      </c>
    </row>
    <row r="116" spans="1:8" ht="15">
      <c r="A116" s="295" t="s">
        <v>351</v>
      </c>
      <c r="B116" s="295" t="s">
        <v>360</v>
      </c>
      <c r="C116" s="296" t="s">
        <v>365</v>
      </c>
      <c r="D116" s="297" t="s">
        <v>85</v>
      </c>
      <c r="E116" s="297" t="s">
        <v>84</v>
      </c>
      <c r="F116" s="298" t="s">
        <v>112</v>
      </c>
      <c r="G116" s="298" t="str">
        <f t="shared" si="1"/>
        <v>030254</v>
      </c>
      <c r="H116" s="295" t="s">
        <v>68</v>
      </c>
    </row>
    <row r="117" spans="1:8" ht="15">
      <c r="A117" s="295" t="s">
        <v>351</v>
      </c>
      <c r="B117" s="295" t="s">
        <v>351</v>
      </c>
      <c r="C117" s="296" t="s">
        <v>351</v>
      </c>
      <c r="D117" s="297" t="s">
        <v>85</v>
      </c>
      <c r="E117" s="297" t="s">
        <v>85</v>
      </c>
      <c r="F117" s="298" t="s">
        <v>44</v>
      </c>
      <c r="G117" s="298" t="str">
        <f t="shared" si="1"/>
        <v>030350</v>
      </c>
      <c r="H117" s="295" t="s">
        <v>156</v>
      </c>
    </row>
    <row r="118" spans="1:8" ht="15">
      <c r="A118" s="295" t="s">
        <v>351</v>
      </c>
      <c r="B118" s="295" t="s">
        <v>351</v>
      </c>
      <c r="C118" s="296" t="s">
        <v>366</v>
      </c>
      <c r="D118" s="297" t="s">
        <v>85</v>
      </c>
      <c r="E118" s="297" t="s">
        <v>85</v>
      </c>
      <c r="F118" s="298" t="s">
        <v>109</v>
      </c>
      <c r="G118" s="298" t="str">
        <f t="shared" si="1"/>
        <v>030351</v>
      </c>
      <c r="H118" s="295" t="s">
        <v>68</v>
      </c>
    </row>
    <row r="119" spans="1:8" ht="15">
      <c r="A119" s="295" t="s">
        <v>351</v>
      </c>
      <c r="B119" s="295" t="s">
        <v>351</v>
      </c>
      <c r="C119" s="296" t="s">
        <v>367</v>
      </c>
      <c r="D119" s="297" t="s">
        <v>85</v>
      </c>
      <c r="E119" s="297" t="s">
        <v>85</v>
      </c>
      <c r="F119" s="298" t="s">
        <v>110</v>
      </c>
      <c r="G119" s="298" t="str">
        <f t="shared" si="1"/>
        <v>030352</v>
      </c>
      <c r="H119" s="295" t="s">
        <v>68</v>
      </c>
    </row>
    <row r="120" spans="1:8" ht="15">
      <c r="A120" s="295" t="s">
        <v>351</v>
      </c>
      <c r="B120" s="295" t="s">
        <v>351</v>
      </c>
      <c r="C120" s="296" t="s">
        <v>368</v>
      </c>
      <c r="D120" s="297" t="s">
        <v>85</v>
      </c>
      <c r="E120" s="297" t="s">
        <v>85</v>
      </c>
      <c r="F120" s="298" t="s">
        <v>111</v>
      </c>
      <c r="G120" s="298" t="str">
        <f t="shared" si="1"/>
        <v>030353</v>
      </c>
      <c r="H120" s="295" t="s">
        <v>68</v>
      </c>
    </row>
    <row r="121" spans="1:8" ht="15">
      <c r="A121" s="295" t="s">
        <v>351</v>
      </c>
      <c r="B121" s="295" t="s">
        <v>351</v>
      </c>
      <c r="C121" s="296" t="s">
        <v>369</v>
      </c>
      <c r="D121" s="297" t="s">
        <v>85</v>
      </c>
      <c r="E121" s="297" t="s">
        <v>85</v>
      </c>
      <c r="F121" s="298" t="s">
        <v>112</v>
      </c>
      <c r="G121" s="298" t="str">
        <f t="shared" si="1"/>
        <v>030354</v>
      </c>
      <c r="H121" s="295" t="s">
        <v>68</v>
      </c>
    </row>
    <row r="122" spans="1:8" ht="15">
      <c r="A122" s="295" t="s">
        <v>351</v>
      </c>
      <c r="B122" s="295" t="s">
        <v>351</v>
      </c>
      <c r="C122" s="296" t="s">
        <v>370</v>
      </c>
      <c r="D122" s="297" t="s">
        <v>85</v>
      </c>
      <c r="E122" s="297" t="s">
        <v>85</v>
      </c>
      <c r="F122" s="298" t="s">
        <v>113</v>
      </c>
      <c r="G122" s="298" t="str">
        <f t="shared" si="1"/>
        <v>030355</v>
      </c>
      <c r="H122" s="295" t="s">
        <v>68</v>
      </c>
    </row>
    <row r="123" spans="1:8" ht="15">
      <c r="A123" s="295" t="s">
        <v>351</v>
      </c>
      <c r="B123" s="295" t="s">
        <v>351</v>
      </c>
      <c r="C123" s="296" t="s">
        <v>371</v>
      </c>
      <c r="D123" s="297" t="s">
        <v>85</v>
      </c>
      <c r="E123" s="297" t="s">
        <v>85</v>
      </c>
      <c r="F123" s="298" t="s">
        <v>114</v>
      </c>
      <c r="G123" s="298" t="str">
        <f t="shared" si="1"/>
        <v>030356</v>
      </c>
      <c r="H123" s="295" t="s">
        <v>68</v>
      </c>
    </row>
    <row r="124" spans="1:8" ht="15">
      <c r="A124" s="295" t="s">
        <v>351</v>
      </c>
      <c r="B124" s="295" t="s">
        <v>351</v>
      </c>
      <c r="C124" s="296" t="s">
        <v>372</v>
      </c>
      <c r="D124" s="297" t="s">
        <v>85</v>
      </c>
      <c r="E124" s="297" t="s">
        <v>85</v>
      </c>
      <c r="F124" s="298" t="s">
        <v>115</v>
      </c>
      <c r="G124" s="298" t="str">
        <f t="shared" si="1"/>
        <v>030357</v>
      </c>
      <c r="H124" s="295" t="s">
        <v>68</v>
      </c>
    </row>
    <row r="125" spans="1:8" ht="15">
      <c r="A125" s="295" t="s">
        <v>351</v>
      </c>
      <c r="B125" s="295" t="s">
        <v>351</v>
      </c>
      <c r="C125" s="296" t="s">
        <v>373</v>
      </c>
      <c r="D125" s="297" t="s">
        <v>85</v>
      </c>
      <c r="E125" s="297" t="s">
        <v>85</v>
      </c>
      <c r="F125" s="298" t="s">
        <v>116</v>
      </c>
      <c r="G125" s="298" t="str">
        <f t="shared" si="1"/>
        <v>030358</v>
      </c>
      <c r="H125" s="295" t="s">
        <v>68</v>
      </c>
    </row>
    <row r="126" spans="1:8" ht="15">
      <c r="A126" s="295" t="s">
        <v>351</v>
      </c>
      <c r="B126" s="295" t="s">
        <v>351</v>
      </c>
      <c r="C126" s="296" t="s">
        <v>374</v>
      </c>
      <c r="D126" s="297" t="s">
        <v>85</v>
      </c>
      <c r="E126" s="297" t="s">
        <v>85</v>
      </c>
      <c r="F126" s="298" t="s">
        <v>119</v>
      </c>
      <c r="G126" s="298" t="str">
        <f t="shared" si="1"/>
        <v>030361</v>
      </c>
      <c r="H126" s="295" t="s">
        <v>68</v>
      </c>
    </row>
    <row r="127" spans="1:8" ht="15">
      <c r="A127" s="295" t="s">
        <v>351</v>
      </c>
      <c r="B127" s="295" t="s">
        <v>351</v>
      </c>
      <c r="C127" s="296" t="s">
        <v>375</v>
      </c>
      <c r="D127" s="297" t="s">
        <v>85</v>
      </c>
      <c r="E127" s="297" t="s">
        <v>85</v>
      </c>
      <c r="F127" s="298" t="s">
        <v>120</v>
      </c>
      <c r="G127" s="298" t="str">
        <f t="shared" si="1"/>
        <v>030362</v>
      </c>
      <c r="H127" s="295" t="s">
        <v>68</v>
      </c>
    </row>
    <row r="128" spans="1:8" ht="15">
      <c r="A128" s="295" t="s">
        <v>351</v>
      </c>
      <c r="B128" s="295" t="s">
        <v>351</v>
      </c>
      <c r="C128" s="296" t="s">
        <v>376</v>
      </c>
      <c r="D128" s="297" t="s">
        <v>85</v>
      </c>
      <c r="E128" s="297" t="s">
        <v>85</v>
      </c>
      <c r="F128" s="298" t="s">
        <v>121</v>
      </c>
      <c r="G128" s="298" t="str">
        <f t="shared" si="1"/>
        <v>030363</v>
      </c>
      <c r="H128" s="295" t="s">
        <v>68</v>
      </c>
    </row>
    <row r="129" spans="1:8" ht="15">
      <c r="A129" s="295" t="s">
        <v>351</v>
      </c>
      <c r="B129" s="295" t="s">
        <v>377</v>
      </c>
      <c r="C129" s="296" t="s">
        <v>377</v>
      </c>
      <c r="D129" s="297" t="s">
        <v>85</v>
      </c>
      <c r="E129" s="297" t="s">
        <v>86</v>
      </c>
      <c r="F129" s="298" t="s">
        <v>44</v>
      </c>
      <c r="G129" s="298" t="str">
        <f t="shared" si="1"/>
        <v>030450</v>
      </c>
      <c r="H129" s="295" t="s">
        <v>68</v>
      </c>
    </row>
    <row r="130" spans="1:8" ht="15">
      <c r="A130" s="295" t="s">
        <v>351</v>
      </c>
      <c r="B130" s="295" t="s">
        <v>377</v>
      </c>
      <c r="C130" s="296" t="s">
        <v>378</v>
      </c>
      <c r="D130" s="297" t="s">
        <v>85</v>
      </c>
      <c r="E130" s="297" t="s">
        <v>86</v>
      </c>
      <c r="F130" s="298" t="s">
        <v>109</v>
      </c>
      <c r="G130" s="298" t="str">
        <f t="shared" si="1"/>
        <v>030451</v>
      </c>
      <c r="H130" s="295" t="s">
        <v>68</v>
      </c>
    </row>
    <row r="131" spans="1:8" ht="15">
      <c r="A131" s="295" t="s">
        <v>351</v>
      </c>
      <c r="B131" s="295" t="s">
        <v>377</v>
      </c>
      <c r="C131" s="296" t="s">
        <v>379</v>
      </c>
      <c r="D131" s="297" t="s">
        <v>85</v>
      </c>
      <c r="E131" s="297" t="s">
        <v>86</v>
      </c>
      <c r="F131" s="298" t="s">
        <v>110</v>
      </c>
      <c r="G131" s="298" t="str">
        <f aca="true" t="shared" si="2" ref="G131:G194">CONCATENATE(D131,E131,F131)</f>
        <v>030452</v>
      </c>
      <c r="H131" s="295" t="s">
        <v>68</v>
      </c>
    </row>
    <row r="132" spans="1:8" ht="15">
      <c r="A132" s="295" t="s">
        <v>351</v>
      </c>
      <c r="B132" s="295" t="s">
        <v>380</v>
      </c>
      <c r="C132" s="296" t="s">
        <v>380</v>
      </c>
      <c r="D132" s="297" t="s">
        <v>85</v>
      </c>
      <c r="E132" s="297" t="s">
        <v>87</v>
      </c>
      <c r="F132" s="298" t="s">
        <v>44</v>
      </c>
      <c r="G132" s="298" t="str">
        <f t="shared" si="2"/>
        <v>030550</v>
      </c>
      <c r="H132" s="295" t="s">
        <v>68</v>
      </c>
    </row>
    <row r="133" spans="1:8" ht="15">
      <c r="A133" s="295" t="s">
        <v>351</v>
      </c>
      <c r="B133" s="295" t="s">
        <v>381</v>
      </c>
      <c r="C133" s="296" t="s">
        <v>382</v>
      </c>
      <c r="D133" s="297" t="s">
        <v>85</v>
      </c>
      <c r="E133" s="297" t="s">
        <v>88</v>
      </c>
      <c r="F133" s="298" t="s">
        <v>44</v>
      </c>
      <c r="G133" s="298" t="str">
        <f t="shared" si="2"/>
        <v>030650</v>
      </c>
      <c r="H133" s="295" t="s">
        <v>68</v>
      </c>
    </row>
    <row r="134" spans="1:8" ht="15">
      <c r="A134" s="295" t="s">
        <v>351</v>
      </c>
      <c r="B134" s="295" t="s">
        <v>381</v>
      </c>
      <c r="C134" s="296" t="s">
        <v>383</v>
      </c>
      <c r="D134" s="297" t="s">
        <v>85</v>
      </c>
      <c r="E134" s="297" t="s">
        <v>88</v>
      </c>
      <c r="F134" s="298" t="s">
        <v>109</v>
      </c>
      <c r="G134" s="298" t="str">
        <f t="shared" si="2"/>
        <v>030651</v>
      </c>
      <c r="H134" s="295" t="s">
        <v>68</v>
      </c>
    </row>
    <row r="135" spans="1:8" ht="15">
      <c r="A135" s="295" t="s">
        <v>351</v>
      </c>
      <c r="B135" s="295" t="s">
        <v>384</v>
      </c>
      <c r="C135" s="296" t="s">
        <v>384</v>
      </c>
      <c r="D135" s="297" t="s">
        <v>85</v>
      </c>
      <c r="E135" s="297" t="s">
        <v>89</v>
      </c>
      <c r="F135" s="298" t="s">
        <v>44</v>
      </c>
      <c r="G135" s="298" t="str">
        <f t="shared" si="2"/>
        <v>030750</v>
      </c>
      <c r="H135" s="295" t="s">
        <v>68</v>
      </c>
    </row>
    <row r="136" spans="1:8" ht="15">
      <c r="A136" s="295" t="s">
        <v>385</v>
      </c>
      <c r="B136" s="295" t="s">
        <v>386</v>
      </c>
      <c r="C136" s="296" t="s">
        <v>386</v>
      </c>
      <c r="D136" s="297" t="s">
        <v>86</v>
      </c>
      <c r="E136" s="297" t="s">
        <v>43</v>
      </c>
      <c r="F136" s="298" t="s">
        <v>44</v>
      </c>
      <c r="G136" s="298" t="str">
        <f t="shared" si="2"/>
        <v>040150</v>
      </c>
      <c r="H136" s="295" t="s">
        <v>155</v>
      </c>
    </row>
    <row r="137" spans="1:8" ht="15">
      <c r="A137" s="295" t="s">
        <v>385</v>
      </c>
      <c r="B137" s="295" t="s">
        <v>386</v>
      </c>
      <c r="C137" s="296" t="s">
        <v>387</v>
      </c>
      <c r="D137" s="297" t="s">
        <v>86</v>
      </c>
      <c r="E137" s="297" t="s">
        <v>43</v>
      </c>
      <c r="F137" s="298" t="s">
        <v>109</v>
      </c>
      <c r="G137" s="298" t="str">
        <f t="shared" si="2"/>
        <v>040151</v>
      </c>
      <c r="H137" s="295" t="s">
        <v>68</v>
      </c>
    </row>
    <row r="138" spans="1:8" ht="15">
      <c r="A138" s="295" t="s">
        <v>385</v>
      </c>
      <c r="B138" s="295" t="s">
        <v>386</v>
      </c>
      <c r="C138" s="296" t="s">
        <v>388</v>
      </c>
      <c r="D138" s="297" t="s">
        <v>86</v>
      </c>
      <c r="E138" s="297" t="s">
        <v>43</v>
      </c>
      <c r="F138" s="298" t="s">
        <v>111</v>
      </c>
      <c r="G138" s="298" t="str">
        <f t="shared" si="2"/>
        <v>040153</v>
      </c>
      <c r="H138" s="295" t="s">
        <v>68</v>
      </c>
    </row>
    <row r="139" spans="1:8" ht="15">
      <c r="A139" s="295" t="s">
        <v>385</v>
      </c>
      <c r="B139" s="295" t="s">
        <v>386</v>
      </c>
      <c r="C139" s="296" t="s">
        <v>389</v>
      </c>
      <c r="D139" s="297" t="s">
        <v>86</v>
      </c>
      <c r="E139" s="297" t="s">
        <v>43</v>
      </c>
      <c r="F139" s="298" t="s">
        <v>112</v>
      </c>
      <c r="G139" s="298" t="str">
        <f t="shared" si="2"/>
        <v>040154</v>
      </c>
      <c r="H139" s="295" t="s">
        <v>68</v>
      </c>
    </row>
    <row r="140" spans="1:8" ht="15">
      <c r="A140" s="295" t="s">
        <v>385</v>
      </c>
      <c r="B140" s="295" t="s">
        <v>386</v>
      </c>
      <c r="C140" s="296" t="s">
        <v>390</v>
      </c>
      <c r="D140" s="297" t="s">
        <v>86</v>
      </c>
      <c r="E140" s="297" t="s">
        <v>43</v>
      </c>
      <c r="F140" s="298" t="s">
        <v>113</v>
      </c>
      <c r="G140" s="298" t="str">
        <f t="shared" si="2"/>
        <v>040155</v>
      </c>
      <c r="H140" s="295" t="s">
        <v>68</v>
      </c>
    </row>
    <row r="141" spans="1:8" ht="15">
      <c r="A141" s="295" t="s">
        <v>385</v>
      </c>
      <c r="B141" s="295" t="s">
        <v>386</v>
      </c>
      <c r="C141" s="296" t="s">
        <v>391</v>
      </c>
      <c r="D141" s="297" t="s">
        <v>86</v>
      </c>
      <c r="E141" s="297" t="s">
        <v>43</v>
      </c>
      <c r="F141" s="298" t="s">
        <v>114</v>
      </c>
      <c r="G141" s="298" t="str">
        <f t="shared" si="2"/>
        <v>040156</v>
      </c>
      <c r="H141" s="295" t="s">
        <v>68</v>
      </c>
    </row>
    <row r="142" spans="1:8" ht="15">
      <c r="A142" s="295" t="s">
        <v>385</v>
      </c>
      <c r="B142" s="295" t="s">
        <v>386</v>
      </c>
      <c r="C142" s="296" t="s">
        <v>392</v>
      </c>
      <c r="D142" s="297" t="s">
        <v>86</v>
      </c>
      <c r="E142" s="297" t="s">
        <v>43</v>
      </c>
      <c r="F142" s="298" t="s">
        <v>115</v>
      </c>
      <c r="G142" s="298" t="str">
        <f t="shared" si="2"/>
        <v>040157</v>
      </c>
      <c r="H142" s="295" t="s">
        <v>68</v>
      </c>
    </row>
    <row r="143" spans="1:8" ht="15">
      <c r="A143" s="295" t="s">
        <v>385</v>
      </c>
      <c r="B143" s="295" t="s">
        <v>386</v>
      </c>
      <c r="C143" s="296" t="s">
        <v>393</v>
      </c>
      <c r="D143" s="297" t="s">
        <v>86</v>
      </c>
      <c r="E143" s="297" t="s">
        <v>43</v>
      </c>
      <c r="F143" s="298" t="s">
        <v>116</v>
      </c>
      <c r="G143" s="298" t="str">
        <f t="shared" si="2"/>
        <v>040158</v>
      </c>
      <c r="H143" s="295" t="s">
        <v>68</v>
      </c>
    </row>
    <row r="144" spans="1:8" ht="15">
      <c r="A144" s="295" t="s">
        <v>385</v>
      </c>
      <c r="B144" s="295" t="s">
        <v>386</v>
      </c>
      <c r="C144" s="296" t="s">
        <v>394</v>
      </c>
      <c r="D144" s="297" t="s">
        <v>86</v>
      </c>
      <c r="E144" s="297" t="s">
        <v>43</v>
      </c>
      <c r="F144" s="298" t="s">
        <v>117</v>
      </c>
      <c r="G144" s="298" t="str">
        <f t="shared" si="2"/>
        <v>040159</v>
      </c>
      <c r="H144" s="295" t="s">
        <v>68</v>
      </c>
    </row>
    <row r="145" spans="1:8" ht="15">
      <c r="A145" s="295" t="s">
        <v>385</v>
      </c>
      <c r="B145" s="295" t="s">
        <v>386</v>
      </c>
      <c r="C145" s="296" t="s">
        <v>395</v>
      </c>
      <c r="D145" s="297" t="s">
        <v>86</v>
      </c>
      <c r="E145" s="297" t="s">
        <v>43</v>
      </c>
      <c r="F145" s="298" t="s">
        <v>119</v>
      </c>
      <c r="G145" s="298" t="str">
        <f t="shared" si="2"/>
        <v>040161</v>
      </c>
      <c r="H145" s="295" t="s">
        <v>68</v>
      </c>
    </row>
    <row r="146" spans="1:8" ht="15">
      <c r="A146" s="295" t="s">
        <v>385</v>
      </c>
      <c r="B146" s="295" t="s">
        <v>323</v>
      </c>
      <c r="C146" s="296" t="s">
        <v>323</v>
      </c>
      <c r="D146" s="297" t="s">
        <v>86</v>
      </c>
      <c r="E146" s="297" t="s">
        <v>84</v>
      </c>
      <c r="F146" s="298" t="s">
        <v>44</v>
      </c>
      <c r="G146" s="298" t="str">
        <f t="shared" si="2"/>
        <v>040250</v>
      </c>
      <c r="H146" s="295" t="s">
        <v>68</v>
      </c>
    </row>
    <row r="147" spans="1:8" ht="15">
      <c r="A147" s="295" t="s">
        <v>385</v>
      </c>
      <c r="B147" s="295" t="s">
        <v>323</v>
      </c>
      <c r="C147" s="296" t="s">
        <v>396</v>
      </c>
      <c r="D147" s="297" t="s">
        <v>86</v>
      </c>
      <c r="E147" s="297" t="s">
        <v>84</v>
      </c>
      <c r="F147" s="298" t="s">
        <v>109</v>
      </c>
      <c r="G147" s="298" t="str">
        <f t="shared" si="2"/>
        <v>040251</v>
      </c>
      <c r="H147" s="295" t="s">
        <v>68</v>
      </c>
    </row>
    <row r="148" spans="1:8" ht="15">
      <c r="A148" s="295" t="s">
        <v>385</v>
      </c>
      <c r="B148" s="295" t="s">
        <v>323</v>
      </c>
      <c r="C148" s="296" t="s">
        <v>397</v>
      </c>
      <c r="D148" s="297" t="s">
        <v>86</v>
      </c>
      <c r="E148" s="297" t="s">
        <v>84</v>
      </c>
      <c r="F148" s="298" t="s">
        <v>110</v>
      </c>
      <c r="G148" s="298" t="str">
        <f t="shared" si="2"/>
        <v>040252</v>
      </c>
      <c r="H148" s="295" t="s">
        <v>68</v>
      </c>
    </row>
    <row r="149" spans="1:8" ht="15">
      <c r="A149" s="295" t="s">
        <v>385</v>
      </c>
      <c r="B149" s="295" t="s">
        <v>323</v>
      </c>
      <c r="C149" s="296" t="s">
        <v>398</v>
      </c>
      <c r="D149" s="297" t="s">
        <v>86</v>
      </c>
      <c r="E149" s="297" t="s">
        <v>84</v>
      </c>
      <c r="F149" s="298" t="s">
        <v>111</v>
      </c>
      <c r="G149" s="298" t="str">
        <f t="shared" si="2"/>
        <v>040253</v>
      </c>
      <c r="H149" s="295" t="s">
        <v>68</v>
      </c>
    </row>
    <row r="150" spans="1:8" ht="15">
      <c r="A150" s="295" t="s">
        <v>385</v>
      </c>
      <c r="B150" s="295" t="s">
        <v>323</v>
      </c>
      <c r="C150" s="296" t="s">
        <v>399</v>
      </c>
      <c r="D150" s="297" t="s">
        <v>86</v>
      </c>
      <c r="E150" s="297" t="s">
        <v>84</v>
      </c>
      <c r="F150" s="298" t="s">
        <v>112</v>
      </c>
      <c r="G150" s="298" t="str">
        <f t="shared" si="2"/>
        <v>040254</v>
      </c>
      <c r="H150" s="295" t="s">
        <v>68</v>
      </c>
    </row>
    <row r="151" spans="1:8" ht="15">
      <c r="A151" s="295" t="s">
        <v>385</v>
      </c>
      <c r="B151" s="295" t="s">
        <v>323</v>
      </c>
      <c r="C151" s="296" t="s">
        <v>400</v>
      </c>
      <c r="D151" s="297" t="s">
        <v>86</v>
      </c>
      <c r="E151" s="297" t="s">
        <v>84</v>
      </c>
      <c r="F151" s="298" t="s">
        <v>113</v>
      </c>
      <c r="G151" s="298" t="str">
        <f t="shared" si="2"/>
        <v>040255</v>
      </c>
      <c r="H151" s="295" t="s">
        <v>68</v>
      </c>
    </row>
    <row r="152" spans="1:8" ht="15">
      <c r="A152" s="295" t="s">
        <v>385</v>
      </c>
      <c r="B152" s="295" t="s">
        <v>401</v>
      </c>
      <c r="C152" s="296" t="s">
        <v>402</v>
      </c>
      <c r="D152" s="297" t="s">
        <v>86</v>
      </c>
      <c r="E152" s="297" t="s">
        <v>85</v>
      </c>
      <c r="F152" s="298" t="s">
        <v>44</v>
      </c>
      <c r="G152" s="298" t="str">
        <f t="shared" si="2"/>
        <v>040350</v>
      </c>
      <c r="H152" s="295" t="s">
        <v>156</v>
      </c>
    </row>
    <row r="153" spans="1:8" ht="15">
      <c r="A153" s="295" t="s">
        <v>385</v>
      </c>
      <c r="B153" s="295" t="s">
        <v>401</v>
      </c>
      <c r="C153" s="296" t="s">
        <v>403</v>
      </c>
      <c r="D153" s="297" t="s">
        <v>86</v>
      </c>
      <c r="E153" s="297" t="s">
        <v>85</v>
      </c>
      <c r="F153" s="298" t="s">
        <v>109</v>
      </c>
      <c r="G153" s="298" t="str">
        <f t="shared" si="2"/>
        <v>040351</v>
      </c>
      <c r="H153" s="295" t="s">
        <v>68</v>
      </c>
    </row>
    <row r="154" spans="1:8" ht="15">
      <c r="A154" s="295" t="s">
        <v>385</v>
      </c>
      <c r="B154" s="295" t="s">
        <v>401</v>
      </c>
      <c r="C154" s="296" t="s">
        <v>404</v>
      </c>
      <c r="D154" s="297" t="s">
        <v>86</v>
      </c>
      <c r="E154" s="297" t="s">
        <v>85</v>
      </c>
      <c r="F154" s="298" t="s">
        <v>110</v>
      </c>
      <c r="G154" s="298" t="str">
        <f t="shared" si="2"/>
        <v>040352</v>
      </c>
      <c r="H154" s="295" t="s">
        <v>68</v>
      </c>
    </row>
    <row r="155" spans="1:8" ht="15">
      <c r="A155" s="295" t="s">
        <v>385</v>
      </c>
      <c r="B155" s="295" t="s">
        <v>401</v>
      </c>
      <c r="C155" s="296" t="s">
        <v>405</v>
      </c>
      <c r="D155" s="297" t="s">
        <v>86</v>
      </c>
      <c r="E155" s="297" t="s">
        <v>85</v>
      </c>
      <c r="F155" s="298" t="s">
        <v>111</v>
      </c>
      <c r="G155" s="298" t="str">
        <f t="shared" si="2"/>
        <v>040353</v>
      </c>
      <c r="H155" s="295" t="s">
        <v>156</v>
      </c>
    </row>
    <row r="156" spans="1:8" ht="15">
      <c r="A156" s="295" t="s">
        <v>385</v>
      </c>
      <c r="B156" s="295" t="s">
        <v>406</v>
      </c>
      <c r="C156" s="296" t="s">
        <v>407</v>
      </c>
      <c r="D156" s="297" t="s">
        <v>86</v>
      </c>
      <c r="E156" s="297" t="s">
        <v>86</v>
      </c>
      <c r="F156" s="298" t="s">
        <v>44</v>
      </c>
      <c r="G156" s="298" t="str">
        <f t="shared" si="2"/>
        <v>040450</v>
      </c>
      <c r="H156" s="295" t="s">
        <v>156</v>
      </c>
    </row>
    <row r="157" spans="1:8" ht="15">
      <c r="A157" s="295" t="s">
        <v>385</v>
      </c>
      <c r="B157" s="295" t="s">
        <v>406</v>
      </c>
      <c r="C157" s="296" t="s">
        <v>408</v>
      </c>
      <c r="D157" s="297" t="s">
        <v>86</v>
      </c>
      <c r="E157" s="297" t="s">
        <v>86</v>
      </c>
      <c r="F157" s="298" t="s">
        <v>109</v>
      </c>
      <c r="G157" s="298" t="str">
        <f t="shared" si="2"/>
        <v>040451</v>
      </c>
      <c r="H157" s="295" t="s">
        <v>68</v>
      </c>
    </row>
    <row r="158" spans="1:8" ht="15">
      <c r="A158" s="295" t="s">
        <v>385</v>
      </c>
      <c r="B158" s="295" t="s">
        <v>406</v>
      </c>
      <c r="C158" s="296" t="s">
        <v>409</v>
      </c>
      <c r="D158" s="297" t="s">
        <v>86</v>
      </c>
      <c r="E158" s="297" t="s">
        <v>86</v>
      </c>
      <c r="F158" s="298" t="s">
        <v>110</v>
      </c>
      <c r="G158" s="298" t="str">
        <f t="shared" si="2"/>
        <v>040452</v>
      </c>
      <c r="H158" s="295" t="s">
        <v>68</v>
      </c>
    </row>
    <row r="159" spans="1:8" ht="15">
      <c r="A159" s="295" t="s">
        <v>385</v>
      </c>
      <c r="B159" s="295" t="s">
        <v>406</v>
      </c>
      <c r="C159" s="296" t="s">
        <v>410</v>
      </c>
      <c r="D159" s="297" t="s">
        <v>86</v>
      </c>
      <c r="E159" s="297" t="s">
        <v>86</v>
      </c>
      <c r="F159" s="298" t="s">
        <v>111</v>
      </c>
      <c r="G159" s="298" t="str">
        <f t="shared" si="2"/>
        <v>040453</v>
      </c>
      <c r="H159" s="295" t="s">
        <v>68</v>
      </c>
    </row>
    <row r="160" spans="1:8" ht="15">
      <c r="A160" s="295" t="s">
        <v>385</v>
      </c>
      <c r="B160" s="295" t="s">
        <v>411</v>
      </c>
      <c r="C160" s="296" t="s">
        <v>412</v>
      </c>
      <c r="D160" s="297" t="s">
        <v>86</v>
      </c>
      <c r="E160" s="297" t="s">
        <v>87</v>
      </c>
      <c r="F160" s="298" t="s">
        <v>44</v>
      </c>
      <c r="G160" s="298" t="str">
        <f t="shared" si="2"/>
        <v>040550</v>
      </c>
      <c r="H160" s="295" t="s">
        <v>156</v>
      </c>
    </row>
    <row r="161" spans="1:8" ht="15">
      <c r="A161" s="295" t="s">
        <v>385</v>
      </c>
      <c r="B161" s="295" t="s">
        <v>411</v>
      </c>
      <c r="C161" s="296" t="s">
        <v>413</v>
      </c>
      <c r="D161" s="297" t="s">
        <v>86</v>
      </c>
      <c r="E161" s="297" t="s">
        <v>87</v>
      </c>
      <c r="F161" s="298" t="s">
        <v>109</v>
      </c>
      <c r="G161" s="298" t="str">
        <f t="shared" si="2"/>
        <v>040551</v>
      </c>
      <c r="H161" s="295" t="s">
        <v>68</v>
      </c>
    </row>
    <row r="162" spans="1:8" ht="15">
      <c r="A162" s="295" t="s">
        <v>385</v>
      </c>
      <c r="B162" s="295" t="s">
        <v>411</v>
      </c>
      <c r="C162" s="296" t="s">
        <v>414</v>
      </c>
      <c r="D162" s="297" t="s">
        <v>86</v>
      </c>
      <c r="E162" s="297" t="s">
        <v>87</v>
      </c>
      <c r="F162" s="298" t="s">
        <v>110</v>
      </c>
      <c r="G162" s="298" t="str">
        <f t="shared" si="2"/>
        <v>040552</v>
      </c>
      <c r="H162" s="295" t="s">
        <v>68</v>
      </c>
    </row>
    <row r="163" spans="1:8" ht="15">
      <c r="A163" s="295" t="s">
        <v>385</v>
      </c>
      <c r="B163" s="295" t="s">
        <v>411</v>
      </c>
      <c r="C163" s="296" t="s">
        <v>415</v>
      </c>
      <c r="D163" s="297" t="s">
        <v>86</v>
      </c>
      <c r="E163" s="297" t="s">
        <v>87</v>
      </c>
      <c r="F163" s="298" t="s">
        <v>111</v>
      </c>
      <c r="G163" s="298" t="str">
        <f t="shared" si="2"/>
        <v>040553</v>
      </c>
      <c r="H163" s="295" t="s">
        <v>68</v>
      </c>
    </row>
    <row r="164" spans="1:8" ht="15">
      <c r="A164" s="295" t="s">
        <v>385</v>
      </c>
      <c r="B164" s="295" t="s">
        <v>411</v>
      </c>
      <c r="C164" s="296" t="s">
        <v>416</v>
      </c>
      <c r="D164" s="297" t="s">
        <v>86</v>
      </c>
      <c r="E164" s="297" t="s">
        <v>87</v>
      </c>
      <c r="F164" s="298" t="s">
        <v>112</v>
      </c>
      <c r="G164" s="298" t="str">
        <f t="shared" si="2"/>
        <v>040554</v>
      </c>
      <c r="H164" s="295" t="s">
        <v>68</v>
      </c>
    </row>
    <row r="165" spans="1:8" ht="15">
      <c r="A165" s="295" t="s">
        <v>385</v>
      </c>
      <c r="B165" s="295" t="s">
        <v>411</v>
      </c>
      <c r="C165" s="296" t="s">
        <v>417</v>
      </c>
      <c r="D165" s="297" t="s">
        <v>86</v>
      </c>
      <c r="E165" s="297" t="s">
        <v>87</v>
      </c>
      <c r="F165" s="298" t="s">
        <v>113</v>
      </c>
      <c r="G165" s="298" t="str">
        <f t="shared" si="2"/>
        <v>040555</v>
      </c>
      <c r="H165" s="295" t="s">
        <v>68</v>
      </c>
    </row>
    <row r="166" spans="1:8" ht="15">
      <c r="A166" s="295" t="s">
        <v>385</v>
      </c>
      <c r="B166" s="295" t="s">
        <v>418</v>
      </c>
      <c r="C166" s="296" t="s">
        <v>419</v>
      </c>
      <c r="D166" s="297" t="s">
        <v>86</v>
      </c>
      <c r="E166" s="297" t="s">
        <v>88</v>
      </c>
      <c r="F166" s="298" t="s">
        <v>44</v>
      </c>
      <c r="G166" s="298" t="str">
        <f t="shared" si="2"/>
        <v>040650</v>
      </c>
      <c r="H166" s="295" t="s">
        <v>156</v>
      </c>
    </row>
    <row r="167" spans="1:8" ht="15">
      <c r="A167" s="295" t="s">
        <v>385</v>
      </c>
      <c r="B167" s="295" t="s">
        <v>418</v>
      </c>
      <c r="C167" s="296" t="s">
        <v>420</v>
      </c>
      <c r="D167" s="297" t="s">
        <v>86</v>
      </c>
      <c r="E167" s="297" t="s">
        <v>88</v>
      </c>
      <c r="F167" s="298" t="s">
        <v>109</v>
      </c>
      <c r="G167" s="298" t="str">
        <f t="shared" si="2"/>
        <v>040651</v>
      </c>
      <c r="H167" s="295" t="s">
        <v>68</v>
      </c>
    </row>
    <row r="168" spans="1:8" ht="15">
      <c r="A168" s="295" t="s">
        <v>421</v>
      </c>
      <c r="B168" s="295" t="s">
        <v>422</v>
      </c>
      <c r="C168" s="296" t="s">
        <v>422</v>
      </c>
      <c r="D168" s="297" t="s">
        <v>87</v>
      </c>
      <c r="E168" s="297" t="s">
        <v>43</v>
      </c>
      <c r="F168" s="298" t="s">
        <v>44</v>
      </c>
      <c r="G168" s="298" t="str">
        <f t="shared" si="2"/>
        <v>050150</v>
      </c>
      <c r="H168" s="295" t="s">
        <v>156</v>
      </c>
    </row>
    <row r="169" spans="1:8" ht="15">
      <c r="A169" s="295" t="s">
        <v>421</v>
      </c>
      <c r="B169" s="295" t="s">
        <v>422</v>
      </c>
      <c r="C169" s="296" t="s">
        <v>423</v>
      </c>
      <c r="D169" s="297" t="s">
        <v>87</v>
      </c>
      <c r="E169" s="297" t="s">
        <v>43</v>
      </c>
      <c r="F169" s="298" t="s">
        <v>109</v>
      </c>
      <c r="G169" s="298" t="str">
        <f t="shared" si="2"/>
        <v>050151</v>
      </c>
      <c r="H169" s="295" t="s">
        <v>68</v>
      </c>
    </row>
    <row r="170" spans="1:8" ht="15">
      <c r="A170" s="295" t="s">
        <v>421</v>
      </c>
      <c r="B170" s="295" t="s">
        <v>422</v>
      </c>
      <c r="C170" s="296" t="s">
        <v>424</v>
      </c>
      <c r="D170" s="297" t="s">
        <v>87</v>
      </c>
      <c r="E170" s="297" t="s">
        <v>43</v>
      </c>
      <c r="F170" s="298" t="s">
        <v>110</v>
      </c>
      <c r="G170" s="298" t="str">
        <f t="shared" si="2"/>
        <v>050152</v>
      </c>
      <c r="H170" s="295" t="s">
        <v>68</v>
      </c>
    </row>
    <row r="171" spans="1:8" ht="15">
      <c r="A171" s="295" t="s">
        <v>421</v>
      </c>
      <c r="B171" s="295" t="s">
        <v>422</v>
      </c>
      <c r="C171" s="296" t="s">
        <v>425</v>
      </c>
      <c r="D171" s="297" t="s">
        <v>87</v>
      </c>
      <c r="E171" s="297" t="s">
        <v>43</v>
      </c>
      <c r="F171" s="298" t="s">
        <v>111</v>
      </c>
      <c r="G171" s="298" t="str">
        <f t="shared" si="2"/>
        <v>050153</v>
      </c>
      <c r="H171" s="295" t="s">
        <v>68</v>
      </c>
    </row>
    <row r="172" spans="1:8" ht="15">
      <c r="A172" s="295" t="s">
        <v>421</v>
      </c>
      <c r="B172" s="295" t="s">
        <v>422</v>
      </c>
      <c r="C172" s="296" t="s">
        <v>426</v>
      </c>
      <c r="D172" s="297" t="s">
        <v>87</v>
      </c>
      <c r="E172" s="297" t="s">
        <v>43</v>
      </c>
      <c r="F172" s="298" t="s">
        <v>112</v>
      </c>
      <c r="G172" s="298" t="str">
        <f t="shared" si="2"/>
        <v>050154</v>
      </c>
      <c r="H172" s="295" t="s">
        <v>68</v>
      </c>
    </row>
    <row r="173" spans="1:8" ht="15">
      <c r="A173" s="295" t="s">
        <v>421</v>
      </c>
      <c r="B173" s="295" t="s">
        <v>422</v>
      </c>
      <c r="C173" s="296" t="s">
        <v>427</v>
      </c>
      <c r="D173" s="297" t="s">
        <v>87</v>
      </c>
      <c r="E173" s="297" t="s">
        <v>43</v>
      </c>
      <c r="F173" s="298" t="s">
        <v>114</v>
      </c>
      <c r="G173" s="298" t="str">
        <f t="shared" si="2"/>
        <v>050156</v>
      </c>
      <c r="H173" s="295" t="s">
        <v>68</v>
      </c>
    </row>
    <row r="174" spans="1:8" ht="15">
      <c r="A174" s="295" t="s">
        <v>421</v>
      </c>
      <c r="B174" s="295" t="s">
        <v>422</v>
      </c>
      <c r="C174" s="296" t="s">
        <v>428</v>
      </c>
      <c r="D174" s="297" t="s">
        <v>87</v>
      </c>
      <c r="E174" s="297" t="s">
        <v>43</v>
      </c>
      <c r="F174" s="298" t="s">
        <v>115</v>
      </c>
      <c r="G174" s="298" t="str">
        <f t="shared" si="2"/>
        <v>050157</v>
      </c>
      <c r="H174" s="295" t="s">
        <v>68</v>
      </c>
    </row>
    <row r="175" spans="1:8" ht="15">
      <c r="A175" s="295" t="s">
        <v>421</v>
      </c>
      <c r="B175" s="295" t="s">
        <v>422</v>
      </c>
      <c r="C175" s="296" t="s">
        <v>429</v>
      </c>
      <c r="D175" s="297" t="s">
        <v>87</v>
      </c>
      <c r="E175" s="297" t="s">
        <v>43</v>
      </c>
      <c r="F175" s="298" t="s">
        <v>116</v>
      </c>
      <c r="G175" s="298" t="str">
        <f t="shared" si="2"/>
        <v>050158</v>
      </c>
      <c r="H175" s="295" t="s">
        <v>68</v>
      </c>
    </row>
    <row r="176" spans="1:8" ht="15">
      <c r="A176" s="295" t="s">
        <v>421</v>
      </c>
      <c r="B176" s="295" t="s">
        <v>422</v>
      </c>
      <c r="C176" s="296" t="s">
        <v>430</v>
      </c>
      <c r="D176" s="297" t="s">
        <v>87</v>
      </c>
      <c r="E176" s="297" t="s">
        <v>43</v>
      </c>
      <c r="F176" s="298" t="s">
        <v>117</v>
      </c>
      <c r="G176" s="298" t="str">
        <f t="shared" si="2"/>
        <v>050159</v>
      </c>
      <c r="H176" s="295" t="s">
        <v>68</v>
      </c>
    </row>
    <row r="177" spans="1:8" ht="15">
      <c r="A177" s="295" t="s">
        <v>421</v>
      </c>
      <c r="B177" s="295" t="s">
        <v>422</v>
      </c>
      <c r="C177" s="296" t="s">
        <v>431</v>
      </c>
      <c r="D177" s="297" t="s">
        <v>87</v>
      </c>
      <c r="E177" s="297" t="s">
        <v>43</v>
      </c>
      <c r="F177" s="298" t="s">
        <v>119</v>
      </c>
      <c r="G177" s="298" t="str">
        <f t="shared" si="2"/>
        <v>050161</v>
      </c>
      <c r="H177" s="295" t="s">
        <v>68</v>
      </c>
    </row>
    <row r="178" spans="1:8" ht="15">
      <c r="A178" s="295" t="s">
        <v>421</v>
      </c>
      <c r="B178" s="295" t="s">
        <v>422</v>
      </c>
      <c r="C178" s="296" t="s">
        <v>432</v>
      </c>
      <c r="D178" s="297" t="s">
        <v>87</v>
      </c>
      <c r="E178" s="297" t="s">
        <v>43</v>
      </c>
      <c r="F178" s="298" t="s">
        <v>120</v>
      </c>
      <c r="G178" s="298" t="str">
        <f t="shared" si="2"/>
        <v>050162</v>
      </c>
      <c r="H178" s="295" t="s">
        <v>68</v>
      </c>
    </row>
    <row r="179" spans="1:8" ht="15">
      <c r="A179" s="295" t="s">
        <v>421</v>
      </c>
      <c r="B179" s="295" t="s">
        <v>433</v>
      </c>
      <c r="C179" s="296" t="s">
        <v>434</v>
      </c>
      <c r="D179" s="297" t="s">
        <v>87</v>
      </c>
      <c r="E179" s="297" t="s">
        <v>84</v>
      </c>
      <c r="F179" s="298" t="s">
        <v>44</v>
      </c>
      <c r="G179" s="298" t="str">
        <f t="shared" si="2"/>
        <v>050250</v>
      </c>
      <c r="H179" s="295" t="s">
        <v>68</v>
      </c>
    </row>
    <row r="180" spans="1:8" ht="15">
      <c r="A180" s="295" t="s">
        <v>421</v>
      </c>
      <c r="B180" s="295" t="s">
        <v>433</v>
      </c>
      <c r="C180" s="296" t="s">
        <v>435</v>
      </c>
      <c r="D180" s="297" t="s">
        <v>87</v>
      </c>
      <c r="E180" s="297" t="s">
        <v>84</v>
      </c>
      <c r="F180" s="298" t="s">
        <v>109</v>
      </c>
      <c r="G180" s="298" t="str">
        <f t="shared" si="2"/>
        <v>050251</v>
      </c>
      <c r="H180" s="295" t="s">
        <v>68</v>
      </c>
    </row>
    <row r="181" spans="1:8" ht="15">
      <c r="A181" s="295" t="s">
        <v>421</v>
      </c>
      <c r="B181" s="295" t="s">
        <v>433</v>
      </c>
      <c r="C181" s="296" t="s">
        <v>436</v>
      </c>
      <c r="D181" s="297" t="s">
        <v>87</v>
      </c>
      <c r="E181" s="297" t="s">
        <v>84</v>
      </c>
      <c r="F181" s="298" t="s">
        <v>110</v>
      </c>
      <c r="G181" s="298" t="str">
        <f t="shared" si="2"/>
        <v>050252</v>
      </c>
      <c r="H181" s="295" t="s">
        <v>68</v>
      </c>
    </row>
    <row r="182" spans="1:8" ht="15">
      <c r="A182" s="295" t="s">
        <v>421</v>
      </c>
      <c r="B182" s="295" t="s">
        <v>437</v>
      </c>
      <c r="C182" s="296" t="s">
        <v>438</v>
      </c>
      <c r="D182" s="297" t="s">
        <v>87</v>
      </c>
      <c r="E182" s="297" t="s">
        <v>85</v>
      </c>
      <c r="F182" s="298" t="s">
        <v>44</v>
      </c>
      <c r="G182" s="298" t="str">
        <f t="shared" si="2"/>
        <v>050350</v>
      </c>
      <c r="H182" s="295" t="s">
        <v>68</v>
      </c>
    </row>
    <row r="183" spans="1:8" ht="15">
      <c r="A183" s="295" t="s">
        <v>421</v>
      </c>
      <c r="B183" s="295" t="s">
        <v>437</v>
      </c>
      <c r="C183" s="296" t="s">
        <v>439</v>
      </c>
      <c r="D183" s="297" t="s">
        <v>87</v>
      </c>
      <c r="E183" s="297" t="s">
        <v>85</v>
      </c>
      <c r="F183" s="298" t="s">
        <v>109</v>
      </c>
      <c r="G183" s="298" t="str">
        <f t="shared" si="2"/>
        <v>050351</v>
      </c>
      <c r="H183" s="295" t="s">
        <v>68</v>
      </c>
    </row>
    <row r="184" spans="1:8" ht="15">
      <c r="A184" s="295" t="s">
        <v>421</v>
      </c>
      <c r="B184" s="295" t="s">
        <v>437</v>
      </c>
      <c r="C184" s="296" t="s">
        <v>440</v>
      </c>
      <c r="D184" s="297" t="s">
        <v>87</v>
      </c>
      <c r="E184" s="297" t="s">
        <v>85</v>
      </c>
      <c r="F184" s="298" t="s">
        <v>110</v>
      </c>
      <c r="G184" s="298" t="str">
        <f t="shared" si="2"/>
        <v>050352</v>
      </c>
      <c r="H184" s="295" t="s">
        <v>68</v>
      </c>
    </row>
    <row r="185" spans="1:8" ht="15">
      <c r="A185" s="295" t="s">
        <v>421</v>
      </c>
      <c r="B185" s="295" t="s">
        <v>437</v>
      </c>
      <c r="C185" s="296" t="s">
        <v>441</v>
      </c>
      <c r="D185" s="297" t="s">
        <v>87</v>
      </c>
      <c r="E185" s="297" t="s">
        <v>85</v>
      </c>
      <c r="F185" s="298" t="s">
        <v>111</v>
      </c>
      <c r="G185" s="298" t="str">
        <f t="shared" si="2"/>
        <v>050353</v>
      </c>
      <c r="H185" s="295" t="s">
        <v>68</v>
      </c>
    </row>
    <row r="186" spans="1:8" ht="15">
      <c r="A186" s="295" t="s">
        <v>421</v>
      </c>
      <c r="B186" s="295" t="s">
        <v>442</v>
      </c>
      <c r="C186" s="296" t="s">
        <v>442</v>
      </c>
      <c r="D186" s="297" t="s">
        <v>87</v>
      </c>
      <c r="E186" s="297" t="s">
        <v>86</v>
      </c>
      <c r="F186" s="298" t="s">
        <v>44</v>
      </c>
      <c r="G186" s="298" t="str">
        <f t="shared" si="2"/>
        <v>050450</v>
      </c>
      <c r="H186" s="295" t="s">
        <v>68</v>
      </c>
    </row>
    <row r="187" spans="1:8" ht="15">
      <c r="A187" s="295" t="s">
        <v>421</v>
      </c>
      <c r="B187" s="295" t="s">
        <v>442</v>
      </c>
      <c r="C187" s="296" t="s">
        <v>443</v>
      </c>
      <c r="D187" s="297" t="s">
        <v>87</v>
      </c>
      <c r="E187" s="297" t="s">
        <v>86</v>
      </c>
      <c r="F187" s="298" t="s">
        <v>109</v>
      </c>
      <c r="G187" s="298" t="str">
        <f t="shared" si="2"/>
        <v>050451</v>
      </c>
      <c r="H187" s="295" t="s">
        <v>68</v>
      </c>
    </row>
    <row r="188" spans="1:8" ht="15">
      <c r="A188" s="295" t="s">
        <v>421</v>
      </c>
      <c r="B188" s="295" t="s">
        <v>442</v>
      </c>
      <c r="C188" s="296" t="s">
        <v>444</v>
      </c>
      <c r="D188" s="297" t="s">
        <v>87</v>
      </c>
      <c r="E188" s="297" t="s">
        <v>86</v>
      </c>
      <c r="F188" s="298" t="s">
        <v>111</v>
      </c>
      <c r="G188" s="298" t="str">
        <f t="shared" si="2"/>
        <v>050453</v>
      </c>
      <c r="H188" s="295" t="s">
        <v>68</v>
      </c>
    </row>
    <row r="189" spans="1:8" ht="15">
      <c r="A189" s="295" t="s">
        <v>421</v>
      </c>
      <c r="B189" s="295" t="s">
        <v>442</v>
      </c>
      <c r="C189" s="296" t="s">
        <v>445</v>
      </c>
      <c r="D189" s="297" t="s">
        <v>87</v>
      </c>
      <c r="E189" s="297" t="s">
        <v>86</v>
      </c>
      <c r="F189" s="298" t="s">
        <v>113</v>
      </c>
      <c r="G189" s="298" t="str">
        <f t="shared" si="2"/>
        <v>050455</v>
      </c>
      <c r="H189" s="295" t="s">
        <v>68</v>
      </c>
    </row>
    <row r="190" spans="1:8" ht="15">
      <c r="A190" s="295" t="s">
        <v>421</v>
      </c>
      <c r="B190" s="295" t="s">
        <v>442</v>
      </c>
      <c r="C190" s="296" t="s">
        <v>446</v>
      </c>
      <c r="D190" s="297" t="s">
        <v>87</v>
      </c>
      <c r="E190" s="297" t="s">
        <v>86</v>
      </c>
      <c r="F190" s="298" t="s">
        <v>114</v>
      </c>
      <c r="G190" s="298" t="str">
        <f t="shared" si="2"/>
        <v>050456</v>
      </c>
      <c r="H190" s="295" t="s">
        <v>68</v>
      </c>
    </row>
    <row r="191" spans="1:8" ht="15">
      <c r="A191" s="295" t="s">
        <v>421</v>
      </c>
      <c r="B191" s="295" t="s">
        <v>442</v>
      </c>
      <c r="C191" s="296" t="s">
        <v>447</v>
      </c>
      <c r="D191" s="297" t="s">
        <v>87</v>
      </c>
      <c r="E191" s="297" t="s">
        <v>86</v>
      </c>
      <c r="F191" s="298" t="s">
        <v>115</v>
      </c>
      <c r="G191" s="298" t="str">
        <f t="shared" si="2"/>
        <v>050457</v>
      </c>
      <c r="H191" s="295" t="s">
        <v>68</v>
      </c>
    </row>
    <row r="192" spans="1:8" ht="15">
      <c r="A192" s="295" t="s">
        <v>421</v>
      </c>
      <c r="B192" s="295" t="s">
        <v>442</v>
      </c>
      <c r="C192" s="296" t="s">
        <v>448</v>
      </c>
      <c r="D192" s="297" t="s">
        <v>87</v>
      </c>
      <c r="E192" s="297" t="s">
        <v>86</v>
      </c>
      <c r="F192" s="298" t="s">
        <v>116</v>
      </c>
      <c r="G192" s="298" t="str">
        <f t="shared" si="2"/>
        <v>050458</v>
      </c>
      <c r="H192" s="295" t="s">
        <v>68</v>
      </c>
    </row>
    <row r="193" spans="1:8" ht="15">
      <c r="A193" s="295" t="s">
        <v>421</v>
      </c>
      <c r="B193" s="295" t="s">
        <v>449</v>
      </c>
      <c r="C193" s="296" t="s">
        <v>342</v>
      </c>
      <c r="D193" s="297" t="s">
        <v>87</v>
      </c>
      <c r="E193" s="297" t="s">
        <v>87</v>
      </c>
      <c r="F193" s="298" t="s">
        <v>44</v>
      </c>
      <c r="G193" s="298" t="str">
        <f t="shared" si="2"/>
        <v>050550</v>
      </c>
      <c r="H193" s="295" t="s">
        <v>156</v>
      </c>
    </row>
    <row r="194" spans="1:8" ht="15">
      <c r="A194" s="295" t="s">
        <v>421</v>
      </c>
      <c r="B194" s="295" t="s">
        <v>449</v>
      </c>
      <c r="C194" s="296" t="s">
        <v>450</v>
      </c>
      <c r="D194" s="297" t="s">
        <v>87</v>
      </c>
      <c r="E194" s="297" t="s">
        <v>87</v>
      </c>
      <c r="F194" s="298" t="s">
        <v>109</v>
      </c>
      <c r="G194" s="298" t="str">
        <f t="shared" si="2"/>
        <v>050551</v>
      </c>
      <c r="H194" s="295" t="s">
        <v>68</v>
      </c>
    </row>
    <row r="195" spans="1:8" ht="15">
      <c r="A195" s="295" t="s">
        <v>421</v>
      </c>
      <c r="B195" s="295" t="s">
        <v>449</v>
      </c>
      <c r="C195" s="296" t="s">
        <v>451</v>
      </c>
      <c r="D195" s="297" t="s">
        <v>87</v>
      </c>
      <c r="E195" s="297" t="s">
        <v>87</v>
      </c>
      <c r="F195" s="298" t="s">
        <v>110</v>
      </c>
      <c r="G195" s="298" t="str">
        <f aca="true" t="shared" si="3" ref="G195:G258">CONCATENATE(D195,E195,F195)</f>
        <v>050552</v>
      </c>
      <c r="H195" s="295" t="s">
        <v>68</v>
      </c>
    </row>
    <row r="196" spans="1:8" ht="15">
      <c r="A196" s="295" t="s">
        <v>421</v>
      </c>
      <c r="B196" s="295" t="s">
        <v>449</v>
      </c>
      <c r="C196" s="296" t="s">
        <v>452</v>
      </c>
      <c r="D196" s="297" t="s">
        <v>87</v>
      </c>
      <c r="E196" s="297" t="s">
        <v>87</v>
      </c>
      <c r="F196" s="298" t="s">
        <v>111</v>
      </c>
      <c r="G196" s="298" t="str">
        <f t="shared" si="3"/>
        <v>050553</v>
      </c>
      <c r="H196" s="295" t="s">
        <v>68</v>
      </c>
    </row>
    <row r="197" spans="1:8" ht="15">
      <c r="A197" s="295" t="s">
        <v>421</v>
      </c>
      <c r="B197" s="295" t="s">
        <v>449</v>
      </c>
      <c r="C197" s="296" t="s">
        <v>453</v>
      </c>
      <c r="D197" s="297" t="s">
        <v>87</v>
      </c>
      <c r="E197" s="297" t="s">
        <v>87</v>
      </c>
      <c r="F197" s="298" t="s">
        <v>112</v>
      </c>
      <c r="G197" s="298" t="str">
        <f t="shared" si="3"/>
        <v>050554</v>
      </c>
      <c r="H197" s="295" t="s">
        <v>68</v>
      </c>
    </row>
    <row r="198" spans="1:8" ht="15">
      <c r="A198" s="295" t="s">
        <v>421</v>
      </c>
      <c r="B198" s="295" t="s">
        <v>449</v>
      </c>
      <c r="C198" s="296" t="s">
        <v>454</v>
      </c>
      <c r="D198" s="297" t="s">
        <v>87</v>
      </c>
      <c r="E198" s="297" t="s">
        <v>87</v>
      </c>
      <c r="F198" s="298" t="s">
        <v>113</v>
      </c>
      <c r="G198" s="298" t="str">
        <f t="shared" si="3"/>
        <v>050555</v>
      </c>
      <c r="H198" s="295" t="s">
        <v>68</v>
      </c>
    </row>
    <row r="199" spans="1:8" ht="15">
      <c r="A199" s="295" t="s">
        <v>421</v>
      </c>
      <c r="B199" s="295" t="s">
        <v>455</v>
      </c>
      <c r="C199" s="296" t="s">
        <v>455</v>
      </c>
      <c r="D199" s="297" t="s">
        <v>87</v>
      </c>
      <c r="E199" s="297" t="s">
        <v>88</v>
      </c>
      <c r="F199" s="298" t="s">
        <v>44</v>
      </c>
      <c r="G199" s="298" t="str">
        <f t="shared" si="3"/>
        <v>050650</v>
      </c>
      <c r="H199" s="295" t="s">
        <v>68</v>
      </c>
    </row>
    <row r="200" spans="1:8" ht="15">
      <c r="A200" s="295" t="s">
        <v>421</v>
      </c>
      <c r="B200" s="295" t="s">
        <v>455</v>
      </c>
      <c r="C200" s="296" t="s">
        <v>456</v>
      </c>
      <c r="D200" s="297" t="s">
        <v>87</v>
      </c>
      <c r="E200" s="297" t="s">
        <v>88</v>
      </c>
      <c r="F200" s="298" t="s">
        <v>109</v>
      </c>
      <c r="G200" s="298" t="str">
        <f t="shared" si="3"/>
        <v>050651</v>
      </c>
      <c r="H200" s="295" t="s">
        <v>68</v>
      </c>
    </row>
    <row r="201" spans="1:8" ht="15">
      <c r="A201" s="295" t="s">
        <v>421</v>
      </c>
      <c r="B201" s="295" t="s">
        <v>455</v>
      </c>
      <c r="C201" s="296" t="s">
        <v>457</v>
      </c>
      <c r="D201" s="297" t="s">
        <v>87</v>
      </c>
      <c r="E201" s="297" t="s">
        <v>88</v>
      </c>
      <c r="F201" s="298" t="s">
        <v>110</v>
      </c>
      <c r="G201" s="298" t="str">
        <f t="shared" si="3"/>
        <v>050652</v>
      </c>
      <c r="H201" s="295" t="s">
        <v>68</v>
      </c>
    </row>
    <row r="202" spans="1:8" ht="15">
      <c r="A202" s="295" t="s">
        <v>421</v>
      </c>
      <c r="B202" s="295" t="s">
        <v>455</v>
      </c>
      <c r="C202" s="296" t="s">
        <v>458</v>
      </c>
      <c r="D202" s="297" t="s">
        <v>87</v>
      </c>
      <c r="E202" s="297" t="s">
        <v>88</v>
      </c>
      <c r="F202" s="298" t="s">
        <v>111</v>
      </c>
      <c r="G202" s="298" t="str">
        <f t="shared" si="3"/>
        <v>050653</v>
      </c>
      <c r="H202" s="295" t="s">
        <v>68</v>
      </c>
    </row>
    <row r="203" spans="1:8" ht="15">
      <c r="A203" s="295" t="s">
        <v>421</v>
      </c>
      <c r="B203" s="295" t="s">
        <v>459</v>
      </c>
      <c r="C203" s="296" t="s">
        <v>459</v>
      </c>
      <c r="D203" s="297" t="s">
        <v>87</v>
      </c>
      <c r="E203" s="297" t="s">
        <v>89</v>
      </c>
      <c r="F203" s="298" t="s">
        <v>44</v>
      </c>
      <c r="G203" s="298" t="str">
        <f t="shared" si="3"/>
        <v>050750</v>
      </c>
      <c r="H203" s="295" t="s">
        <v>68</v>
      </c>
    </row>
    <row r="204" spans="1:8" ht="15">
      <c r="A204" s="295" t="s">
        <v>421</v>
      </c>
      <c r="B204" s="295" t="s">
        <v>459</v>
      </c>
      <c r="C204" s="296" t="s">
        <v>460</v>
      </c>
      <c r="D204" s="297" t="s">
        <v>87</v>
      </c>
      <c r="E204" s="297" t="s">
        <v>89</v>
      </c>
      <c r="F204" s="298" t="s">
        <v>109</v>
      </c>
      <c r="G204" s="298" t="str">
        <f t="shared" si="3"/>
        <v>050751</v>
      </c>
      <c r="H204" s="295" t="s">
        <v>68</v>
      </c>
    </row>
    <row r="205" spans="1:8" ht="15">
      <c r="A205" s="295" t="s">
        <v>421</v>
      </c>
      <c r="B205" s="295" t="s">
        <v>459</v>
      </c>
      <c r="C205" s="296" t="s">
        <v>461</v>
      </c>
      <c r="D205" s="297" t="s">
        <v>87</v>
      </c>
      <c r="E205" s="297" t="s">
        <v>89</v>
      </c>
      <c r="F205" s="298" t="s">
        <v>110</v>
      </c>
      <c r="G205" s="298" t="str">
        <f t="shared" si="3"/>
        <v>050752</v>
      </c>
      <c r="H205" s="295" t="s">
        <v>68</v>
      </c>
    </row>
    <row r="206" spans="1:8" ht="15">
      <c r="A206" s="295" t="s">
        <v>421</v>
      </c>
      <c r="B206" s="295" t="s">
        <v>459</v>
      </c>
      <c r="C206" s="296" t="s">
        <v>462</v>
      </c>
      <c r="D206" s="297" t="s">
        <v>87</v>
      </c>
      <c r="E206" s="297" t="s">
        <v>89</v>
      </c>
      <c r="F206" s="298" t="s">
        <v>111</v>
      </c>
      <c r="G206" s="298" t="str">
        <f t="shared" si="3"/>
        <v>050753</v>
      </c>
      <c r="H206" s="295" t="s">
        <v>68</v>
      </c>
    </row>
    <row r="207" spans="1:8" ht="15">
      <c r="A207" s="295" t="s">
        <v>421</v>
      </c>
      <c r="B207" s="295" t="s">
        <v>459</v>
      </c>
      <c r="C207" s="296" t="s">
        <v>463</v>
      </c>
      <c r="D207" s="297" t="s">
        <v>87</v>
      </c>
      <c r="E207" s="297" t="s">
        <v>89</v>
      </c>
      <c r="F207" s="298" t="s">
        <v>112</v>
      </c>
      <c r="G207" s="298" t="str">
        <f t="shared" si="3"/>
        <v>050754</v>
      </c>
      <c r="H207" s="295" t="s">
        <v>68</v>
      </c>
    </row>
    <row r="208" spans="1:8" ht="15">
      <c r="A208" s="295" t="s">
        <v>464</v>
      </c>
      <c r="B208" s="295" t="s">
        <v>465</v>
      </c>
      <c r="C208" s="296" t="s">
        <v>465</v>
      </c>
      <c r="D208" s="297" t="s">
        <v>88</v>
      </c>
      <c r="E208" s="297" t="s">
        <v>43</v>
      </c>
      <c r="F208" s="298" t="s">
        <v>44</v>
      </c>
      <c r="G208" s="298" t="str">
        <f t="shared" si="3"/>
        <v>060150</v>
      </c>
      <c r="H208" s="295" t="s">
        <v>155</v>
      </c>
    </row>
    <row r="209" spans="1:8" ht="15">
      <c r="A209" s="295" t="s">
        <v>464</v>
      </c>
      <c r="B209" s="295" t="s">
        <v>465</v>
      </c>
      <c r="C209" s="296" t="s">
        <v>466</v>
      </c>
      <c r="D209" s="297" t="s">
        <v>88</v>
      </c>
      <c r="E209" s="297" t="s">
        <v>43</v>
      </c>
      <c r="F209" s="298" t="s">
        <v>109</v>
      </c>
      <c r="G209" s="298" t="str">
        <f t="shared" si="3"/>
        <v>060151</v>
      </c>
      <c r="H209" s="295" t="s">
        <v>68</v>
      </c>
    </row>
    <row r="210" spans="1:8" ht="15">
      <c r="A210" s="295" t="s">
        <v>464</v>
      </c>
      <c r="B210" s="295" t="s">
        <v>465</v>
      </c>
      <c r="C210" s="296" t="s">
        <v>467</v>
      </c>
      <c r="D210" s="297" t="s">
        <v>88</v>
      </c>
      <c r="E210" s="297" t="s">
        <v>43</v>
      </c>
      <c r="F210" s="298" t="s">
        <v>110</v>
      </c>
      <c r="G210" s="298" t="str">
        <f t="shared" si="3"/>
        <v>060152</v>
      </c>
      <c r="H210" s="295" t="s">
        <v>68</v>
      </c>
    </row>
    <row r="211" spans="1:8" ht="15">
      <c r="A211" s="295" t="s">
        <v>464</v>
      </c>
      <c r="B211" s="295" t="s">
        <v>465</v>
      </c>
      <c r="C211" s="296" t="s">
        <v>468</v>
      </c>
      <c r="D211" s="297" t="s">
        <v>88</v>
      </c>
      <c r="E211" s="297" t="s">
        <v>43</v>
      </c>
      <c r="F211" s="298" t="s">
        <v>111</v>
      </c>
      <c r="G211" s="298" t="str">
        <f t="shared" si="3"/>
        <v>060153</v>
      </c>
      <c r="H211" s="295" t="s">
        <v>68</v>
      </c>
    </row>
    <row r="212" spans="1:8" ht="15">
      <c r="A212" s="295" t="s">
        <v>464</v>
      </c>
      <c r="B212" s="295" t="s">
        <v>465</v>
      </c>
      <c r="C212" s="296" t="s">
        <v>469</v>
      </c>
      <c r="D212" s="297" t="s">
        <v>88</v>
      </c>
      <c r="E212" s="297" t="s">
        <v>43</v>
      </c>
      <c r="F212" s="298" t="s">
        <v>112</v>
      </c>
      <c r="G212" s="298" t="str">
        <f t="shared" si="3"/>
        <v>060154</v>
      </c>
      <c r="H212" s="295" t="s">
        <v>68</v>
      </c>
    </row>
    <row r="213" spans="1:8" ht="15">
      <c r="A213" s="295" t="s">
        <v>464</v>
      </c>
      <c r="B213" s="295" t="s">
        <v>465</v>
      </c>
      <c r="C213" s="296" t="s">
        <v>470</v>
      </c>
      <c r="D213" s="297" t="s">
        <v>88</v>
      </c>
      <c r="E213" s="297" t="s">
        <v>43</v>
      </c>
      <c r="F213" s="298" t="s">
        <v>113</v>
      </c>
      <c r="G213" s="298" t="str">
        <f t="shared" si="3"/>
        <v>060155</v>
      </c>
      <c r="H213" s="295" t="s">
        <v>68</v>
      </c>
    </row>
    <row r="214" spans="1:8" ht="15">
      <c r="A214" s="295" t="s">
        <v>464</v>
      </c>
      <c r="B214" s="295" t="s">
        <v>465</v>
      </c>
      <c r="C214" s="296" t="s">
        <v>471</v>
      </c>
      <c r="D214" s="297" t="s">
        <v>88</v>
      </c>
      <c r="E214" s="297" t="s">
        <v>43</v>
      </c>
      <c r="F214" s="298" t="s">
        <v>114</v>
      </c>
      <c r="G214" s="298" t="str">
        <f t="shared" si="3"/>
        <v>060156</v>
      </c>
      <c r="H214" s="295" t="s">
        <v>68</v>
      </c>
    </row>
    <row r="215" spans="1:8" ht="15">
      <c r="A215" s="295" t="s">
        <v>464</v>
      </c>
      <c r="B215" s="295" t="s">
        <v>465</v>
      </c>
      <c r="C215" s="296" t="s">
        <v>472</v>
      </c>
      <c r="D215" s="297" t="s">
        <v>88</v>
      </c>
      <c r="E215" s="297" t="s">
        <v>43</v>
      </c>
      <c r="F215" s="298" t="s">
        <v>115</v>
      </c>
      <c r="G215" s="298" t="str">
        <f t="shared" si="3"/>
        <v>060157</v>
      </c>
      <c r="H215" s="295" t="s">
        <v>68</v>
      </c>
    </row>
    <row r="216" spans="1:8" ht="15">
      <c r="A216" s="295" t="s">
        <v>464</v>
      </c>
      <c r="B216" s="295" t="s">
        <v>465</v>
      </c>
      <c r="C216" s="296" t="s">
        <v>473</v>
      </c>
      <c r="D216" s="297" t="s">
        <v>88</v>
      </c>
      <c r="E216" s="297" t="s">
        <v>43</v>
      </c>
      <c r="F216" s="298" t="s">
        <v>116</v>
      </c>
      <c r="G216" s="298" t="str">
        <f t="shared" si="3"/>
        <v>060158</v>
      </c>
      <c r="H216" s="295" t="s">
        <v>68</v>
      </c>
    </row>
    <row r="217" spans="1:8" ht="15">
      <c r="A217" s="295" t="s">
        <v>464</v>
      </c>
      <c r="B217" s="295" t="s">
        <v>465</v>
      </c>
      <c r="C217" s="296" t="s">
        <v>474</v>
      </c>
      <c r="D217" s="297" t="s">
        <v>88</v>
      </c>
      <c r="E217" s="297" t="s">
        <v>43</v>
      </c>
      <c r="F217" s="298" t="s">
        <v>117</v>
      </c>
      <c r="G217" s="298" t="str">
        <f t="shared" si="3"/>
        <v>060159</v>
      </c>
      <c r="H217" s="295" t="s">
        <v>68</v>
      </c>
    </row>
    <row r="218" spans="1:8" ht="15">
      <c r="A218" s="295" t="s">
        <v>464</v>
      </c>
      <c r="B218" s="295" t="s">
        <v>465</v>
      </c>
      <c r="C218" s="296" t="s">
        <v>274</v>
      </c>
      <c r="D218" s="297" t="s">
        <v>88</v>
      </c>
      <c r="E218" s="297" t="s">
        <v>43</v>
      </c>
      <c r="F218" s="298" t="s">
        <v>118</v>
      </c>
      <c r="G218" s="298" t="str">
        <f t="shared" si="3"/>
        <v>060160</v>
      </c>
      <c r="H218" s="295" t="s">
        <v>68</v>
      </c>
    </row>
    <row r="219" spans="1:8" ht="15">
      <c r="A219" s="295" t="s">
        <v>464</v>
      </c>
      <c r="B219" s="295" t="s">
        <v>465</v>
      </c>
      <c r="C219" s="296" t="s">
        <v>475</v>
      </c>
      <c r="D219" s="297" t="s">
        <v>88</v>
      </c>
      <c r="E219" s="297" t="s">
        <v>43</v>
      </c>
      <c r="F219" s="298" t="s">
        <v>119</v>
      </c>
      <c r="G219" s="298" t="str">
        <f t="shared" si="3"/>
        <v>060161</v>
      </c>
      <c r="H219" s="295" t="s">
        <v>68</v>
      </c>
    </row>
    <row r="220" spans="1:8" ht="15">
      <c r="A220" s="295" t="s">
        <v>464</v>
      </c>
      <c r="B220" s="295" t="s">
        <v>476</v>
      </c>
      <c r="C220" s="296" t="s">
        <v>476</v>
      </c>
      <c r="D220" s="297" t="s">
        <v>88</v>
      </c>
      <c r="E220" s="297" t="s">
        <v>84</v>
      </c>
      <c r="F220" s="298" t="s">
        <v>44</v>
      </c>
      <c r="G220" s="298" t="str">
        <f t="shared" si="3"/>
        <v>060250</v>
      </c>
      <c r="H220" s="295" t="s">
        <v>156</v>
      </c>
    </row>
    <row r="221" spans="1:8" ht="15">
      <c r="A221" s="295" t="s">
        <v>464</v>
      </c>
      <c r="B221" s="295" t="s">
        <v>476</v>
      </c>
      <c r="C221" s="296" t="s">
        <v>477</v>
      </c>
      <c r="D221" s="297" t="s">
        <v>88</v>
      </c>
      <c r="E221" s="297" t="s">
        <v>84</v>
      </c>
      <c r="F221" s="298" t="s">
        <v>109</v>
      </c>
      <c r="G221" s="298" t="str">
        <f t="shared" si="3"/>
        <v>060251</v>
      </c>
      <c r="H221" s="295" t="s">
        <v>68</v>
      </c>
    </row>
    <row r="222" spans="1:8" ht="15">
      <c r="A222" s="295" t="s">
        <v>464</v>
      </c>
      <c r="B222" s="295" t="s">
        <v>476</v>
      </c>
      <c r="C222" s="296" t="s">
        <v>478</v>
      </c>
      <c r="D222" s="297" t="s">
        <v>88</v>
      </c>
      <c r="E222" s="297" t="s">
        <v>84</v>
      </c>
      <c r="F222" s="298" t="s">
        <v>111</v>
      </c>
      <c r="G222" s="298" t="str">
        <f t="shared" si="3"/>
        <v>060253</v>
      </c>
      <c r="H222" s="295" t="s">
        <v>68</v>
      </c>
    </row>
    <row r="223" spans="1:8" ht="15">
      <c r="A223" s="295" t="s">
        <v>464</v>
      </c>
      <c r="B223" s="295" t="s">
        <v>476</v>
      </c>
      <c r="C223" s="296" t="s">
        <v>479</v>
      </c>
      <c r="D223" s="297" t="s">
        <v>88</v>
      </c>
      <c r="E223" s="297" t="s">
        <v>84</v>
      </c>
      <c r="F223" s="298" t="s">
        <v>112</v>
      </c>
      <c r="G223" s="298" t="str">
        <f t="shared" si="3"/>
        <v>060254</v>
      </c>
      <c r="H223" s="295" t="s">
        <v>68</v>
      </c>
    </row>
    <row r="224" spans="1:8" ht="15">
      <c r="A224" s="295" t="s">
        <v>464</v>
      </c>
      <c r="B224" s="295" t="s">
        <v>476</v>
      </c>
      <c r="C224" s="296" t="s">
        <v>480</v>
      </c>
      <c r="D224" s="297" t="s">
        <v>88</v>
      </c>
      <c r="E224" s="297" t="s">
        <v>84</v>
      </c>
      <c r="F224" s="298" t="s">
        <v>113</v>
      </c>
      <c r="G224" s="298" t="str">
        <f t="shared" si="3"/>
        <v>060255</v>
      </c>
      <c r="H224" s="295" t="s">
        <v>68</v>
      </c>
    </row>
    <row r="225" spans="1:8" ht="15">
      <c r="A225" s="295" t="s">
        <v>464</v>
      </c>
      <c r="B225" s="295" t="s">
        <v>476</v>
      </c>
      <c r="C225" s="296" t="s">
        <v>481</v>
      </c>
      <c r="D225" s="297" t="s">
        <v>88</v>
      </c>
      <c r="E225" s="297" t="s">
        <v>84</v>
      </c>
      <c r="F225" s="298" t="s">
        <v>114</v>
      </c>
      <c r="G225" s="298" t="str">
        <f t="shared" si="3"/>
        <v>060256</v>
      </c>
      <c r="H225" s="295" t="s">
        <v>68</v>
      </c>
    </row>
    <row r="226" spans="1:8" ht="15">
      <c r="A226" s="295" t="s">
        <v>464</v>
      </c>
      <c r="B226" s="295" t="s">
        <v>476</v>
      </c>
      <c r="C226" s="296" t="s">
        <v>482</v>
      </c>
      <c r="D226" s="297" t="s">
        <v>88</v>
      </c>
      <c r="E226" s="297" t="s">
        <v>84</v>
      </c>
      <c r="F226" s="298" t="s">
        <v>115</v>
      </c>
      <c r="G226" s="298" t="str">
        <f t="shared" si="3"/>
        <v>060257</v>
      </c>
      <c r="H226" s="295" t="s">
        <v>68</v>
      </c>
    </row>
    <row r="227" spans="1:8" ht="15">
      <c r="A227" s="295" t="s">
        <v>464</v>
      </c>
      <c r="B227" s="295" t="s">
        <v>476</v>
      </c>
      <c r="C227" s="296" t="s">
        <v>483</v>
      </c>
      <c r="D227" s="297" t="s">
        <v>88</v>
      </c>
      <c r="E227" s="297" t="s">
        <v>84</v>
      </c>
      <c r="F227" s="298" t="s">
        <v>116</v>
      </c>
      <c r="G227" s="298" t="str">
        <f t="shared" si="3"/>
        <v>060258</v>
      </c>
      <c r="H227" s="295" t="s">
        <v>68</v>
      </c>
    </row>
    <row r="228" spans="1:8" ht="15">
      <c r="A228" s="295" t="s">
        <v>464</v>
      </c>
      <c r="B228" s="295" t="s">
        <v>476</v>
      </c>
      <c r="C228" s="296" t="s">
        <v>484</v>
      </c>
      <c r="D228" s="297" t="s">
        <v>88</v>
      </c>
      <c r="E228" s="297" t="s">
        <v>84</v>
      </c>
      <c r="F228" s="298" t="s">
        <v>117</v>
      </c>
      <c r="G228" s="298" t="str">
        <f t="shared" si="3"/>
        <v>060259</v>
      </c>
      <c r="H228" s="295" t="s">
        <v>68</v>
      </c>
    </row>
    <row r="229" spans="1:8" ht="15">
      <c r="A229" s="295" t="s">
        <v>464</v>
      </c>
      <c r="B229" s="295" t="s">
        <v>476</v>
      </c>
      <c r="C229" s="296" t="s">
        <v>485</v>
      </c>
      <c r="D229" s="297" t="s">
        <v>88</v>
      </c>
      <c r="E229" s="297" t="s">
        <v>84</v>
      </c>
      <c r="F229" s="298" t="s">
        <v>118</v>
      </c>
      <c r="G229" s="298" t="str">
        <f t="shared" si="3"/>
        <v>060260</v>
      </c>
      <c r="H229" s="295" t="s">
        <v>68</v>
      </c>
    </row>
    <row r="230" spans="1:8" ht="15">
      <c r="A230" s="295" t="s">
        <v>464</v>
      </c>
      <c r="B230" s="295" t="s">
        <v>486</v>
      </c>
      <c r="C230" s="296" t="s">
        <v>487</v>
      </c>
      <c r="D230" s="297" t="s">
        <v>88</v>
      </c>
      <c r="E230" s="297" t="s">
        <v>85</v>
      </c>
      <c r="F230" s="298" t="s">
        <v>44</v>
      </c>
      <c r="G230" s="298" t="str">
        <f t="shared" si="3"/>
        <v>060350</v>
      </c>
      <c r="H230" s="295" t="s">
        <v>68</v>
      </c>
    </row>
    <row r="231" spans="1:8" ht="15">
      <c r="A231" s="295" t="s">
        <v>464</v>
      </c>
      <c r="B231" s="295" t="s">
        <v>486</v>
      </c>
      <c r="C231" s="296" t="s">
        <v>488</v>
      </c>
      <c r="D231" s="297" t="s">
        <v>88</v>
      </c>
      <c r="E231" s="297" t="s">
        <v>85</v>
      </c>
      <c r="F231" s="298" t="s">
        <v>109</v>
      </c>
      <c r="G231" s="298" t="str">
        <f t="shared" si="3"/>
        <v>060351</v>
      </c>
      <c r="H231" s="295" t="s">
        <v>68</v>
      </c>
    </row>
    <row r="232" spans="1:8" ht="15">
      <c r="A232" s="295" t="s">
        <v>464</v>
      </c>
      <c r="B232" s="295" t="s">
        <v>486</v>
      </c>
      <c r="C232" s="296" t="s">
        <v>489</v>
      </c>
      <c r="D232" s="297" t="s">
        <v>88</v>
      </c>
      <c r="E232" s="297" t="s">
        <v>85</v>
      </c>
      <c r="F232" s="298" t="s">
        <v>110</v>
      </c>
      <c r="G232" s="298" t="str">
        <f t="shared" si="3"/>
        <v>060352</v>
      </c>
      <c r="H232" s="295" t="s">
        <v>68</v>
      </c>
    </row>
    <row r="233" spans="1:8" ht="15">
      <c r="A233" s="295" t="s">
        <v>464</v>
      </c>
      <c r="B233" s="295" t="s">
        <v>486</v>
      </c>
      <c r="C233" s="296" t="s">
        <v>490</v>
      </c>
      <c r="D233" s="297" t="s">
        <v>88</v>
      </c>
      <c r="E233" s="297" t="s">
        <v>85</v>
      </c>
      <c r="F233" s="298" t="s">
        <v>111</v>
      </c>
      <c r="G233" s="298" t="str">
        <f t="shared" si="3"/>
        <v>060353</v>
      </c>
      <c r="H233" s="295" t="s">
        <v>68</v>
      </c>
    </row>
    <row r="234" spans="1:8" ht="15">
      <c r="A234" s="295" t="s">
        <v>464</v>
      </c>
      <c r="B234" s="295" t="s">
        <v>486</v>
      </c>
      <c r="C234" s="296" t="s">
        <v>491</v>
      </c>
      <c r="D234" s="297" t="s">
        <v>88</v>
      </c>
      <c r="E234" s="297" t="s">
        <v>85</v>
      </c>
      <c r="F234" s="298" t="s">
        <v>112</v>
      </c>
      <c r="G234" s="298" t="str">
        <f t="shared" si="3"/>
        <v>060354</v>
      </c>
      <c r="H234" s="295" t="s">
        <v>68</v>
      </c>
    </row>
    <row r="235" spans="1:8" ht="15">
      <c r="A235" s="295" t="s">
        <v>464</v>
      </c>
      <c r="B235" s="295" t="s">
        <v>492</v>
      </c>
      <c r="C235" s="296" t="s">
        <v>492</v>
      </c>
      <c r="D235" s="297" t="s">
        <v>88</v>
      </c>
      <c r="E235" s="297" t="s">
        <v>86</v>
      </c>
      <c r="F235" s="298" t="s">
        <v>44</v>
      </c>
      <c r="G235" s="298" t="str">
        <f t="shared" si="3"/>
        <v>060450</v>
      </c>
      <c r="H235" s="295" t="s">
        <v>68</v>
      </c>
    </row>
    <row r="236" spans="1:8" ht="15">
      <c r="A236" s="295" t="s">
        <v>464</v>
      </c>
      <c r="B236" s="295" t="s">
        <v>493</v>
      </c>
      <c r="C236" s="296" t="s">
        <v>493</v>
      </c>
      <c r="D236" s="297" t="s">
        <v>88</v>
      </c>
      <c r="E236" s="297" t="s">
        <v>87</v>
      </c>
      <c r="F236" s="298" t="s">
        <v>44</v>
      </c>
      <c r="G236" s="298" t="str">
        <f t="shared" si="3"/>
        <v>060550</v>
      </c>
      <c r="H236" s="295" t="s">
        <v>68</v>
      </c>
    </row>
    <row r="237" spans="1:8" ht="15">
      <c r="A237" s="295" t="s">
        <v>464</v>
      </c>
      <c r="B237" s="295" t="s">
        <v>493</v>
      </c>
      <c r="C237" s="296" t="s">
        <v>494</v>
      </c>
      <c r="D237" s="297" t="s">
        <v>88</v>
      </c>
      <c r="E237" s="297" t="s">
        <v>87</v>
      </c>
      <c r="F237" s="298" t="s">
        <v>109</v>
      </c>
      <c r="G237" s="298" t="str">
        <f t="shared" si="3"/>
        <v>060551</v>
      </c>
      <c r="H237" s="295" t="s">
        <v>68</v>
      </c>
    </row>
    <row r="238" spans="1:8" ht="15">
      <c r="A238" s="295" t="s">
        <v>464</v>
      </c>
      <c r="B238" s="295" t="s">
        <v>493</v>
      </c>
      <c r="C238" s="296" t="s">
        <v>495</v>
      </c>
      <c r="D238" s="297" t="s">
        <v>88</v>
      </c>
      <c r="E238" s="297" t="s">
        <v>87</v>
      </c>
      <c r="F238" s="298" t="s">
        <v>110</v>
      </c>
      <c r="G238" s="298" t="str">
        <f t="shared" si="3"/>
        <v>060552</v>
      </c>
      <c r="H238" s="295" t="s">
        <v>68</v>
      </c>
    </row>
    <row r="239" spans="1:8" ht="15">
      <c r="A239" s="295" t="s">
        <v>464</v>
      </c>
      <c r="B239" s="295" t="s">
        <v>493</v>
      </c>
      <c r="C239" s="296" t="s">
        <v>496</v>
      </c>
      <c r="D239" s="297" t="s">
        <v>88</v>
      </c>
      <c r="E239" s="297" t="s">
        <v>87</v>
      </c>
      <c r="F239" s="298" t="s">
        <v>111</v>
      </c>
      <c r="G239" s="298" t="str">
        <f t="shared" si="3"/>
        <v>060553</v>
      </c>
      <c r="H239" s="295" t="s">
        <v>68</v>
      </c>
    </row>
    <row r="240" spans="1:8" ht="15">
      <c r="A240" s="295" t="s">
        <v>464</v>
      </c>
      <c r="B240" s="295" t="s">
        <v>493</v>
      </c>
      <c r="C240" s="296" t="s">
        <v>497</v>
      </c>
      <c r="D240" s="297" t="s">
        <v>88</v>
      </c>
      <c r="E240" s="297" t="s">
        <v>87</v>
      </c>
      <c r="F240" s="298" t="s">
        <v>112</v>
      </c>
      <c r="G240" s="298" t="str">
        <f t="shared" si="3"/>
        <v>060554</v>
      </c>
      <c r="H240" s="295" t="s">
        <v>68</v>
      </c>
    </row>
    <row r="241" spans="1:8" ht="15">
      <c r="A241" s="295" t="s">
        <v>464</v>
      </c>
      <c r="B241" s="295" t="s">
        <v>498</v>
      </c>
      <c r="C241" s="296" t="s">
        <v>498</v>
      </c>
      <c r="D241" s="297" t="s">
        <v>88</v>
      </c>
      <c r="E241" s="297" t="s">
        <v>88</v>
      </c>
      <c r="F241" s="298" t="s">
        <v>44</v>
      </c>
      <c r="G241" s="298" t="str">
        <f t="shared" si="3"/>
        <v>060650</v>
      </c>
      <c r="H241" s="295" t="s">
        <v>68</v>
      </c>
    </row>
    <row r="242" spans="1:8" ht="15">
      <c r="A242" s="295" t="s">
        <v>464</v>
      </c>
      <c r="B242" s="295" t="s">
        <v>498</v>
      </c>
      <c r="C242" s="296" t="s">
        <v>499</v>
      </c>
      <c r="D242" s="297" t="s">
        <v>88</v>
      </c>
      <c r="E242" s="297" t="s">
        <v>88</v>
      </c>
      <c r="F242" s="298" t="s">
        <v>109</v>
      </c>
      <c r="G242" s="298" t="str">
        <f t="shared" si="3"/>
        <v>060651</v>
      </c>
      <c r="H242" s="295" t="s">
        <v>68</v>
      </c>
    </row>
    <row r="243" spans="1:8" ht="15">
      <c r="A243" s="295" t="s">
        <v>464</v>
      </c>
      <c r="B243" s="295" t="s">
        <v>498</v>
      </c>
      <c r="C243" s="296" t="s">
        <v>500</v>
      </c>
      <c r="D243" s="297" t="s">
        <v>88</v>
      </c>
      <c r="E243" s="297" t="s">
        <v>88</v>
      </c>
      <c r="F243" s="298" t="s">
        <v>110</v>
      </c>
      <c r="G243" s="298" t="str">
        <f t="shared" si="3"/>
        <v>060652</v>
      </c>
      <c r="H243" s="295" t="s">
        <v>68</v>
      </c>
    </row>
    <row r="244" spans="1:8" ht="15">
      <c r="A244" s="295" t="s">
        <v>464</v>
      </c>
      <c r="B244" s="295" t="s">
        <v>501</v>
      </c>
      <c r="C244" s="296" t="s">
        <v>501</v>
      </c>
      <c r="D244" s="297" t="s">
        <v>88</v>
      </c>
      <c r="E244" s="297" t="s">
        <v>89</v>
      </c>
      <c r="F244" s="298" t="s">
        <v>44</v>
      </c>
      <c r="G244" s="298" t="str">
        <f t="shared" si="3"/>
        <v>060750</v>
      </c>
      <c r="H244" s="295" t="s">
        <v>68</v>
      </c>
    </row>
    <row r="245" spans="1:8" ht="15">
      <c r="A245" s="295" t="s">
        <v>464</v>
      </c>
      <c r="B245" s="295" t="s">
        <v>501</v>
      </c>
      <c r="C245" s="296" t="s">
        <v>502</v>
      </c>
      <c r="D245" s="297" t="s">
        <v>88</v>
      </c>
      <c r="E245" s="297" t="s">
        <v>89</v>
      </c>
      <c r="F245" s="298" t="s">
        <v>109</v>
      </c>
      <c r="G245" s="298" t="str">
        <f t="shared" si="3"/>
        <v>060751</v>
      </c>
      <c r="H245" s="295" t="s">
        <v>68</v>
      </c>
    </row>
    <row r="246" spans="1:8" ht="15">
      <c r="A246" s="295" t="s">
        <v>464</v>
      </c>
      <c r="B246" s="295" t="s">
        <v>501</v>
      </c>
      <c r="C246" s="296" t="s">
        <v>503</v>
      </c>
      <c r="D246" s="297" t="s">
        <v>88</v>
      </c>
      <c r="E246" s="297" t="s">
        <v>89</v>
      </c>
      <c r="F246" s="298" t="s">
        <v>110</v>
      </c>
      <c r="G246" s="298" t="str">
        <f t="shared" si="3"/>
        <v>060752</v>
      </c>
      <c r="H246" s="295" t="s">
        <v>68</v>
      </c>
    </row>
    <row r="247" spans="1:8" ht="15">
      <c r="A247" s="295" t="s">
        <v>464</v>
      </c>
      <c r="B247" s="295" t="s">
        <v>501</v>
      </c>
      <c r="C247" s="296" t="s">
        <v>504</v>
      </c>
      <c r="D247" s="297" t="s">
        <v>88</v>
      </c>
      <c r="E247" s="297" t="s">
        <v>89</v>
      </c>
      <c r="F247" s="298" t="s">
        <v>111</v>
      </c>
      <c r="G247" s="298" t="str">
        <f t="shared" si="3"/>
        <v>060753</v>
      </c>
      <c r="H247" s="295" t="s">
        <v>68</v>
      </c>
    </row>
    <row r="248" spans="1:8" ht="15">
      <c r="A248" s="295" t="s">
        <v>464</v>
      </c>
      <c r="B248" s="295" t="s">
        <v>501</v>
      </c>
      <c r="C248" s="296" t="s">
        <v>505</v>
      </c>
      <c r="D248" s="297" t="s">
        <v>88</v>
      </c>
      <c r="E248" s="297" t="s">
        <v>89</v>
      </c>
      <c r="F248" s="298" t="s">
        <v>112</v>
      </c>
      <c r="G248" s="298" t="str">
        <f t="shared" si="3"/>
        <v>060754</v>
      </c>
      <c r="H248" s="295" t="s">
        <v>68</v>
      </c>
    </row>
    <row r="249" spans="1:8" ht="15">
      <c r="A249" s="295" t="s">
        <v>464</v>
      </c>
      <c r="B249" s="295" t="s">
        <v>501</v>
      </c>
      <c r="C249" s="296" t="s">
        <v>506</v>
      </c>
      <c r="D249" s="297" t="s">
        <v>88</v>
      </c>
      <c r="E249" s="297" t="s">
        <v>89</v>
      </c>
      <c r="F249" s="298" t="s">
        <v>113</v>
      </c>
      <c r="G249" s="298" t="str">
        <f t="shared" si="3"/>
        <v>060755</v>
      </c>
      <c r="H249" s="295" t="s">
        <v>68</v>
      </c>
    </row>
    <row r="250" spans="1:8" ht="15">
      <c r="A250" s="295" t="s">
        <v>464</v>
      </c>
      <c r="B250" s="295" t="s">
        <v>501</v>
      </c>
      <c r="C250" s="296" t="s">
        <v>507</v>
      </c>
      <c r="D250" s="297" t="s">
        <v>88</v>
      </c>
      <c r="E250" s="297" t="s">
        <v>89</v>
      </c>
      <c r="F250" s="298" t="s">
        <v>114</v>
      </c>
      <c r="G250" s="298" t="str">
        <f t="shared" si="3"/>
        <v>060756</v>
      </c>
      <c r="H250" s="295" t="s">
        <v>68</v>
      </c>
    </row>
    <row r="251" spans="1:8" ht="15">
      <c r="A251" s="295" t="s">
        <v>464</v>
      </c>
      <c r="B251" s="295" t="s">
        <v>501</v>
      </c>
      <c r="C251" s="296" t="s">
        <v>508</v>
      </c>
      <c r="D251" s="297" t="s">
        <v>88</v>
      </c>
      <c r="E251" s="297" t="s">
        <v>89</v>
      </c>
      <c r="F251" s="298" t="s">
        <v>115</v>
      </c>
      <c r="G251" s="298" t="str">
        <f t="shared" si="3"/>
        <v>060757</v>
      </c>
      <c r="H251" s="295" t="s">
        <v>68</v>
      </c>
    </row>
    <row r="252" spans="1:8" ht="15">
      <c r="A252" s="295" t="s">
        <v>464</v>
      </c>
      <c r="B252" s="295" t="s">
        <v>501</v>
      </c>
      <c r="C252" s="296" t="s">
        <v>509</v>
      </c>
      <c r="D252" s="297" t="s">
        <v>88</v>
      </c>
      <c r="E252" s="297" t="s">
        <v>89</v>
      </c>
      <c r="F252" s="298" t="s">
        <v>116</v>
      </c>
      <c r="G252" s="298" t="str">
        <f t="shared" si="3"/>
        <v>060758</v>
      </c>
      <c r="H252" s="295" t="s">
        <v>68</v>
      </c>
    </row>
    <row r="253" spans="1:8" ht="15">
      <c r="A253" s="295" t="s">
        <v>464</v>
      </c>
      <c r="B253" s="295" t="s">
        <v>501</v>
      </c>
      <c r="C253" s="296" t="s">
        <v>510</v>
      </c>
      <c r="D253" s="297" t="s">
        <v>88</v>
      </c>
      <c r="E253" s="297" t="s">
        <v>89</v>
      </c>
      <c r="F253" s="298" t="s">
        <v>117</v>
      </c>
      <c r="G253" s="298" t="str">
        <f t="shared" si="3"/>
        <v>060759</v>
      </c>
      <c r="H253" s="295" t="s">
        <v>68</v>
      </c>
    </row>
    <row r="254" spans="1:8" ht="15">
      <c r="A254" s="295" t="s">
        <v>464</v>
      </c>
      <c r="B254" s="295" t="s">
        <v>511</v>
      </c>
      <c r="C254" s="296" t="s">
        <v>511</v>
      </c>
      <c r="D254" s="297" t="s">
        <v>88</v>
      </c>
      <c r="E254" s="297" t="s">
        <v>90</v>
      </c>
      <c r="F254" s="298" t="s">
        <v>44</v>
      </c>
      <c r="G254" s="298" t="str">
        <f t="shared" si="3"/>
        <v>060850</v>
      </c>
      <c r="H254" s="295" t="s">
        <v>68</v>
      </c>
    </row>
    <row r="255" spans="1:8" ht="15">
      <c r="A255" s="295" t="s">
        <v>464</v>
      </c>
      <c r="B255" s="295" t="s">
        <v>512</v>
      </c>
      <c r="C255" s="296" t="s">
        <v>512</v>
      </c>
      <c r="D255" s="297" t="s">
        <v>88</v>
      </c>
      <c r="E255" s="297" t="s">
        <v>91</v>
      </c>
      <c r="F255" s="298" t="s">
        <v>44</v>
      </c>
      <c r="G255" s="298" t="str">
        <f t="shared" si="3"/>
        <v>060950</v>
      </c>
      <c r="H255" s="295" t="s">
        <v>156</v>
      </c>
    </row>
    <row r="256" spans="1:8" ht="15">
      <c r="A256" s="295" t="s">
        <v>464</v>
      </c>
      <c r="B256" s="295" t="s">
        <v>512</v>
      </c>
      <c r="C256" s="296" t="s">
        <v>513</v>
      </c>
      <c r="D256" s="297" t="s">
        <v>88</v>
      </c>
      <c r="E256" s="297" t="s">
        <v>91</v>
      </c>
      <c r="F256" s="298" t="s">
        <v>109</v>
      </c>
      <c r="G256" s="298" t="str">
        <f t="shared" si="3"/>
        <v>060951</v>
      </c>
      <c r="H256" s="295" t="s">
        <v>68</v>
      </c>
    </row>
    <row r="257" spans="1:8" ht="15">
      <c r="A257" s="295" t="s">
        <v>464</v>
      </c>
      <c r="B257" s="295" t="s">
        <v>512</v>
      </c>
      <c r="C257" s="296" t="s">
        <v>514</v>
      </c>
      <c r="D257" s="297" t="s">
        <v>88</v>
      </c>
      <c r="E257" s="297" t="s">
        <v>91</v>
      </c>
      <c r="F257" s="298" t="s">
        <v>110</v>
      </c>
      <c r="G257" s="298" t="str">
        <f t="shared" si="3"/>
        <v>060952</v>
      </c>
      <c r="H257" s="295" t="s">
        <v>68</v>
      </c>
    </row>
    <row r="258" spans="1:8" ht="15">
      <c r="A258" s="295" t="s">
        <v>464</v>
      </c>
      <c r="B258" s="295" t="s">
        <v>512</v>
      </c>
      <c r="C258" s="296" t="s">
        <v>515</v>
      </c>
      <c r="D258" s="297" t="s">
        <v>88</v>
      </c>
      <c r="E258" s="297" t="s">
        <v>91</v>
      </c>
      <c r="F258" s="298" t="s">
        <v>111</v>
      </c>
      <c r="G258" s="298" t="str">
        <f t="shared" si="3"/>
        <v>060953</v>
      </c>
      <c r="H258" s="295" t="s">
        <v>68</v>
      </c>
    </row>
    <row r="259" spans="1:8" ht="15">
      <c r="A259" s="295" t="s">
        <v>464</v>
      </c>
      <c r="B259" s="295" t="s">
        <v>512</v>
      </c>
      <c r="C259" s="296" t="s">
        <v>516</v>
      </c>
      <c r="D259" s="297" t="s">
        <v>88</v>
      </c>
      <c r="E259" s="297" t="s">
        <v>91</v>
      </c>
      <c r="F259" s="298" t="s">
        <v>112</v>
      </c>
      <c r="G259" s="298" t="str">
        <f aca="true" t="shared" si="4" ref="G259:G322">CONCATENATE(D259,E259,F259)</f>
        <v>060954</v>
      </c>
      <c r="H259" s="295" t="s">
        <v>68</v>
      </c>
    </row>
    <row r="260" spans="1:8" ht="15">
      <c r="A260" s="295" t="s">
        <v>464</v>
      </c>
      <c r="B260" s="295" t="s">
        <v>512</v>
      </c>
      <c r="C260" s="296" t="s">
        <v>517</v>
      </c>
      <c r="D260" s="297" t="s">
        <v>88</v>
      </c>
      <c r="E260" s="297" t="s">
        <v>91</v>
      </c>
      <c r="F260" s="298" t="s">
        <v>113</v>
      </c>
      <c r="G260" s="298" t="str">
        <f t="shared" si="4"/>
        <v>060955</v>
      </c>
      <c r="H260" s="295" t="s">
        <v>68</v>
      </c>
    </row>
    <row r="261" spans="1:8" ht="15">
      <c r="A261" s="295" t="s">
        <v>464</v>
      </c>
      <c r="B261" s="295" t="s">
        <v>512</v>
      </c>
      <c r="C261" s="296" t="s">
        <v>518</v>
      </c>
      <c r="D261" s="297" t="s">
        <v>88</v>
      </c>
      <c r="E261" s="297" t="s">
        <v>91</v>
      </c>
      <c r="F261" s="298" t="s">
        <v>114</v>
      </c>
      <c r="G261" s="298" t="str">
        <f t="shared" si="4"/>
        <v>060956</v>
      </c>
      <c r="H261" s="295" t="s">
        <v>68</v>
      </c>
    </row>
    <row r="262" spans="1:8" ht="15">
      <c r="A262" s="295" t="s">
        <v>464</v>
      </c>
      <c r="B262" s="295" t="s">
        <v>519</v>
      </c>
      <c r="C262" s="296" t="s">
        <v>519</v>
      </c>
      <c r="D262" s="297" t="s">
        <v>88</v>
      </c>
      <c r="E262" s="297" t="s">
        <v>92</v>
      </c>
      <c r="F262" s="298" t="s">
        <v>44</v>
      </c>
      <c r="G262" s="298" t="str">
        <f t="shared" si="4"/>
        <v>061050</v>
      </c>
      <c r="H262" s="295" t="s">
        <v>68</v>
      </c>
    </row>
    <row r="263" spans="1:8" ht="15">
      <c r="A263" s="295" t="s">
        <v>520</v>
      </c>
      <c r="B263" s="295" t="s">
        <v>521</v>
      </c>
      <c r="C263" s="296" t="s">
        <v>521</v>
      </c>
      <c r="D263" s="297" t="s">
        <v>89</v>
      </c>
      <c r="E263" s="297" t="s">
        <v>43</v>
      </c>
      <c r="F263" s="298" t="s">
        <v>44</v>
      </c>
      <c r="G263" s="298" t="str">
        <f t="shared" si="4"/>
        <v>070150</v>
      </c>
      <c r="H263" s="295" t="s">
        <v>156</v>
      </c>
    </row>
    <row r="264" spans="1:8" ht="15">
      <c r="A264" s="295" t="s">
        <v>520</v>
      </c>
      <c r="B264" s="295" t="s">
        <v>521</v>
      </c>
      <c r="C264" s="296" t="s">
        <v>522</v>
      </c>
      <c r="D264" s="297" t="s">
        <v>89</v>
      </c>
      <c r="E264" s="297" t="s">
        <v>43</v>
      </c>
      <c r="F264" s="298" t="s">
        <v>110</v>
      </c>
      <c r="G264" s="298" t="str">
        <f t="shared" si="4"/>
        <v>070152</v>
      </c>
      <c r="H264" s="295" t="s">
        <v>68</v>
      </c>
    </row>
    <row r="265" spans="1:8" ht="15">
      <c r="A265" s="295" t="s">
        <v>520</v>
      </c>
      <c r="B265" s="295" t="s">
        <v>523</v>
      </c>
      <c r="C265" s="296" t="s">
        <v>523</v>
      </c>
      <c r="D265" s="297" t="s">
        <v>89</v>
      </c>
      <c r="E265" s="297" t="s">
        <v>84</v>
      </c>
      <c r="F265" s="298" t="s">
        <v>44</v>
      </c>
      <c r="G265" s="298" t="str">
        <f t="shared" si="4"/>
        <v>070250</v>
      </c>
      <c r="H265" s="295" t="s">
        <v>68</v>
      </c>
    </row>
    <row r="266" spans="1:8" ht="15">
      <c r="A266" s="295" t="s">
        <v>520</v>
      </c>
      <c r="B266" s="295" t="s">
        <v>523</v>
      </c>
      <c r="C266" s="296" t="s">
        <v>524</v>
      </c>
      <c r="D266" s="297" t="s">
        <v>89</v>
      </c>
      <c r="E266" s="297" t="s">
        <v>84</v>
      </c>
      <c r="F266" s="298" t="s">
        <v>109</v>
      </c>
      <c r="G266" s="298" t="str">
        <f t="shared" si="4"/>
        <v>070251</v>
      </c>
      <c r="H266" s="295" t="s">
        <v>68</v>
      </c>
    </row>
    <row r="267" spans="1:8" ht="15">
      <c r="A267" s="295" t="s">
        <v>520</v>
      </c>
      <c r="B267" s="295" t="s">
        <v>523</v>
      </c>
      <c r="C267" s="296" t="s">
        <v>525</v>
      </c>
      <c r="D267" s="297" t="s">
        <v>89</v>
      </c>
      <c r="E267" s="297" t="s">
        <v>84</v>
      </c>
      <c r="F267" s="298" t="s">
        <v>112</v>
      </c>
      <c r="G267" s="298" t="str">
        <f t="shared" si="4"/>
        <v>070254</v>
      </c>
      <c r="H267" s="295" t="s">
        <v>68</v>
      </c>
    </row>
    <row r="268" spans="1:8" ht="15">
      <c r="A268" s="295" t="s">
        <v>520</v>
      </c>
      <c r="B268" s="295" t="s">
        <v>523</v>
      </c>
      <c r="C268" s="296" t="s">
        <v>526</v>
      </c>
      <c r="D268" s="297" t="s">
        <v>89</v>
      </c>
      <c r="E268" s="297" t="s">
        <v>84</v>
      </c>
      <c r="F268" s="298" t="s">
        <v>113</v>
      </c>
      <c r="G268" s="298" t="str">
        <f t="shared" si="4"/>
        <v>070255</v>
      </c>
      <c r="H268" s="295" t="s">
        <v>68</v>
      </c>
    </row>
    <row r="269" spans="1:8" ht="15">
      <c r="A269" s="295" t="s">
        <v>520</v>
      </c>
      <c r="B269" s="295" t="s">
        <v>527</v>
      </c>
      <c r="C269" s="296" t="s">
        <v>254</v>
      </c>
      <c r="D269" s="297" t="s">
        <v>89</v>
      </c>
      <c r="E269" s="297" t="s">
        <v>85</v>
      </c>
      <c r="F269" s="298" t="s">
        <v>44</v>
      </c>
      <c r="G269" s="298" t="str">
        <f t="shared" si="4"/>
        <v>070350</v>
      </c>
      <c r="H269" s="295" t="s">
        <v>156</v>
      </c>
    </row>
    <row r="270" spans="1:8" ht="15">
      <c r="A270" s="295" t="s">
        <v>520</v>
      </c>
      <c r="B270" s="295" t="s">
        <v>527</v>
      </c>
      <c r="C270" s="296" t="s">
        <v>528</v>
      </c>
      <c r="D270" s="297" t="s">
        <v>89</v>
      </c>
      <c r="E270" s="297" t="s">
        <v>85</v>
      </c>
      <c r="F270" s="298" t="s">
        <v>109</v>
      </c>
      <c r="G270" s="298" t="str">
        <f t="shared" si="4"/>
        <v>070351</v>
      </c>
      <c r="H270" s="295" t="s">
        <v>156</v>
      </c>
    </row>
    <row r="271" spans="1:8" ht="15">
      <c r="A271" s="295" t="s">
        <v>520</v>
      </c>
      <c r="B271" s="295" t="s">
        <v>527</v>
      </c>
      <c r="C271" s="296" t="s">
        <v>529</v>
      </c>
      <c r="D271" s="297" t="s">
        <v>89</v>
      </c>
      <c r="E271" s="297" t="s">
        <v>85</v>
      </c>
      <c r="F271" s="298" t="s">
        <v>110</v>
      </c>
      <c r="G271" s="298" t="str">
        <f t="shared" si="4"/>
        <v>070352</v>
      </c>
      <c r="H271" s="295" t="s">
        <v>156</v>
      </c>
    </row>
    <row r="272" spans="1:8" ht="15">
      <c r="A272" s="295" t="s">
        <v>520</v>
      </c>
      <c r="B272" s="295" t="s">
        <v>527</v>
      </c>
      <c r="C272" s="296" t="s">
        <v>530</v>
      </c>
      <c r="D272" s="297" t="s">
        <v>89</v>
      </c>
      <c r="E272" s="297" t="s">
        <v>85</v>
      </c>
      <c r="F272" s="298" t="s">
        <v>111</v>
      </c>
      <c r="G272" s="298" t="str">
        <f t="shared" si="4"/>
        <v>070353</v>
      </c>
      <c r="H272" s="295" t="s">
        <v>68</v>
      </c>
    </row>
    <row r="273" spans="1:8" ht="15">
      <c r="A273" s="295" t="s">
        <v>520</v>
      </c>
      <c r="B273" s="295" t="s">
        <v>527</v>
      </c>
      <c r="C273" s="296" t="s">
        <v>531</v>
      </c>
      <c r="D273" s="297" t="s">
        <v>89</v>
      </c>
      <c r="E273" s="297" t="s">
        <v>85</v>
      </c>
      <c r="F273" s="298" t="s">
        <v>112</v>
      </c>
      <c r="G273" s="298" t="str">
        <f t="shared" si="4"/>
        <v>070354</v>
      </c>
      <c r="H273" s="295" t="s">
        <v>68</v>
      </c>
    </row>
    <row r="274" spans="1:8" ht="15">
      <c r="A274" s="295" t="s">
        <v>520</v>
      </c>
      <c r="B274" s="295" t="s">
        <v>527</v>
      </c>
      <c r="C274" s="296" t="s">
        <v>532</v>
      </c>
      <c r="D274" s="297" t="s">
        <v>89</v>
      </c>
      <c r="E274" s="297" t="s">
        <v>85</v>
      </c>
      <c r="F274" s="298" t="s">
        <v>113</v>
      </c>
      <c r="G274" s="298" t="str">
        <f t="shared" si="4"/>
        <v>070355</v>
      </c>
      <c r="H274" s="295" t="s">
        <v>68</v>
      </c>
    </row>
    <row r="275" spans="1:8" ht="15">
      <c r="A275" s="295" t="s">
        <v>520</v>
      </c>
      <c r="B275" s="295" t="s">
        <v>533</v>
      </c>
      <c r="C275" s="296" t="s">
        <v>533</v>
      </c>
      <c r="D275" s="297" t="s">
        <v>89</v>
      </c>
      <c r="E275" s="297" t="s">
        <v>86</v>
      </c>
      <c r="F275" s="298" t="s">
        <v>44</v>
      </c>
      <c r="G275" s="298" t="str">
        <f t="shared" si="4"/>
        <v>070450</v>
      </c>
      <c r="H275" s="295" t="s">
        <v>68</v>
      </c>
    </row>
    <row r="276" spans="1:8" ht="15">
      <c r="A276" s="295" t="s">
        <v>520</v>
      </c>
      <c r="B276" s="295" t="s">
        <v>533</v>
      </c>
      <c r="C276" s="296" t="s">
        <v>534</v>
      </c>
      <c r="D276" s="297" t="s">
        <v>89</v>
      </c>
      <c r="E276" s="297" t="s">
        <v>86</v>
      </c>
      <c r="F276" s="298" t="s">
        <v>109</v>
      </c>
      <c r="G276" s="298" t="str">
        <f t="shared" si="4"/>
        <v>070451</v>
      </c>
      <c r="H276" s="295" t="s">
        <v>68</v>
      </c>
    </row>
    <row r="277" spans="1:8" ht="15">
      <c r="A277" s="295" t="s">
        <v>520</v>
      </c>
      <c r="B277" s="295" t="s">
        <v>535</v>
      </c>
      <c r="C277" s="296" t="s">
        <v>535</v>
      </c>
      <c r="D277" s="297" t="s">
        <v>89</v>
      </c>
      <c r="E277" s="297" t="s">
        <v>87</v>
      </c>
      <c r="F277" s="298" t="s">
        <v>44</v>
      </c>
      <c r="G277" s="298" t="str">
        <f t="shared" si="4"/>
        <v>070550</v>
      </c>
      <c r="H277" s="295" t="s">
        <v>68</v>
      </c>
    </row>
    <row r="278" spans="1:8" ht="15">
      <c r="A278" s="295" t="s">
        <v>520</v>
      </c>
      <c r="B278" s="295" t="s">
        <v>536</v>
      </c>
      <c r="C278" s="296" t="s">
        <v>536</v>
      </c>
      <c r="D278" s="297" t="s">
        <v>89</v>
      </c>
      <c r="E278" s="297" t="s">
        <v>88</v>
      </c>
      <c r="F278" s="298" t="s">
        <v>44</v>
      </c>
      <c r="G278" s="298" t="str">
        <f t="shared" si="4"/>
        <v>070650</v>
      </c>
      <c r="H278" s="295" t="s">
        <v>68</v>
      </c>
    </row>
    <row r="279" spans="1:8" ht="15">
      <c r="A279" s="295" t="s">
        <v>520</v>
      </c>
      <c r="B279" s="295" t="s">
        <v>536</v>
      </c>
      <c r="C279" s="296" t="s">
        <v>537</v>
      </c>
      <c r="D279" s="297" t="s">
        <v>89</v>
      </c>
      <c r="E279" s="297" t="s">
        <v>88</v>
      </c>
      <c r="F279" s="298" t="s">
        <v>109</v>
      </c>
      <c r="G279" s="298" t="str">
        <f t="shared" si="4"/>
        <v>070651</v>
      </c>
      <c r="H279" s="295" t="s">
        <v>68</v>
      </c>
    </row>
    <row r="280" spans="1:8" ht="15">
      <c r="A280" s="295" t="s">
        <v>520</v>
      </c>
      <c r="B280" s="295" t="s">
        <v>536</v>
      </c>
      <c r="C280" s="296" t="s">
        <v>538</v>
      </c>
      <c r="D280" s="297" t="s">
        <v>89</v>
      </c>
      <c r="E280" s="297" t="s">
        <v>88</v>
      </c>
      <c r="F280" s="298" t="s">
        <v>110</v>
      </c>
      <c r="G280" s="298" t="str">
        <f t="shared" si="4"/>
        <v>070652</v>
      </c>
      <c r="H280" s="295" t="s">
        <v>68</v>
      </c>
    </row>
    <row r="281" spans="1:8" ht="15">
      <c r="A281" s="295" t="s">
        <v>520</v>
      </c>
      <c r="B281" s="295" t="s">
        <v>536</v>
      </c>
      <c r="C281" s="296" t="s">
        <v>539</v>
      </c>
      <c r="D281" s="297" t="s">
        <v>89</v>
      </c>
      <c r="E281" s="297" t="s">
        <v>88</v>
      </c>
      <c r="F281" s="298" t="s">
        <v>111</v>
      </c>
      <c r="G281" s="298" t="str">
        <f t="shared" si="4"/>
        <v>070653</v>
      </c>
      <c r="H281" s="295" t="s">
        <v>68</v>
      </c>
    </row>
    <row r="282" spans="1:8" ht="15">
      <c r="A282" s="295" t="s">
        <v>520</v>
      </c>
      <c r="B282" s="295" t="s">
        <v>536</v>
      </c>
      <c r="C282" s="296" t="s">
        <v>540</v>
      </c>
      <c r="D282" s="297" t="s">
        <v>89</v>
      </c>
      <c r="E282" s="297" t="s">
        <v>88</v>
      </c>
      <c r="F282" s="298" t="s">
        <v>112</v>
      </c>
      <c r="G282" s="298" t="str">
        <f t="shared" si="4"/>
        <v>070654</v>
      </c>
      <c r="H282" s="295" t="s">
        <v>68</v>
      </c>
    </row>
    <row r="283" spans="1:8" ht="15">
      <c r="A283" s="295" t="s">
        <v>520</v>
      </c>
      <c r="B283" s="295" t="s">
        <v>541</v>
      </c>
      <c r="C283" s="296" t="s">
        <v>541</v>
      </c>
      <c r="D283" s="297" t="s">
        <v>89</v>
      </c>
      <c r="E283" s="297" t="s">
        <v>89</v>
      </c>
      <c r="F283" s="298" t="s">
        <v>44</v>
      </c>
      <c r="G283" s="298" t="str">
        <f t="shared" si="4"/>
        <v>070750</v>
      </c>
      <c r="H283" s="295" t="s">
        <v>68</v>
      </c>
    </row>
    <row r="284" spans="1:8" ht="15">
      <c r="A284" s="295" t="s">
        <v>520</v>
      </c>
      <c r="B284" s="295" t="s">
        <v>542</v>
      </c>
      <c r="C284" s="296" t="s">
        <v>542</v>
      </c>
      <c r="D284" s="297" t="s">
        <v>89</v>
      </c>
      <c r="E284" s="297" t="s">
        <v>90</v>
      </c>
      <c r="F284" s="298" t="s">
        <v>44</v>
      </c>
      <c r="G284" s="298" t="str">
        <f t="shared" si="4"/>
        <v>070850</v>
      </c>
      <c r="H284" s="295" t="s">
        <v>156</v>
      </c>
    </row>
    <row r="285" spans="1:8" ht="15">
      <c r="A285" s="295" t="s">
        <v>520</v>
      </c>
      <c r="B285" s="295" t="s">
        <v>542</v>
      </c>
      <c r="C285" s="296" t="s">
        <v>543</v>
      </c>
      <c r="D285" s="297" t="s">
        <v>89</v>
      </c>
      <c r="E285" s="297" t="s">
        <v>90</v>
      </c>
      <c r="F285" s="298" t="s">
        <v>109</v>
      </c>
      <c r="G285" s="298" t="str">
        <f t="shared" si="4"/>
        <v>070851</v>
      </c>
      <c r="H285" s="295" t="s">
        <v>156</v>
      </c>
    </row>
    <row r="286" spans="1:8" ht="15">
      <c r="A286" s="295" t="s">
        <v>520</v>
      </c>
      <c r="B286" s="295" t="s">
        <v>544</v>
      </c>
      <c r="C286" s="296" t="s">
        <v>544</v>
      </c>
      <c r="D286" s="297" t="s">
        <v>89</v>
      </c>
      <c r="E286" s="297" t="s">
        <v>91</v>
      </c>
      <c r="F286" s="298" t="s">
        <v>44</v>
      </c>
      <c r="G286" s="298" t="str">
        <f t="shared" si="4"/>
        <v>070950</v>
      </c>
      <c r="H286" s="295" t="s">
        <v>156</v>
      </c>
    </row>
    <row r="287" spans="1:8" ht="15">
      <c r="A287" s="295" t="s">
        <v>520</v>
      </c>
      <c r="B287" s="295" t="s">
        <v>544</v>
      </c>
      <c r="C287" s="296" t="s">
        <v>545</v>
      </c>
      <c r="D287" s="297" t="s">
        <v>89</v>
      </c>
      <c r="E287" s="297" t="s">
        <v>91</v>
      </c>
      <c r="F287" s="298" t="s">
        <v>109</v>
      </c>
      <c r="G287" s="298" t="str">
        <f t="shared" si="4"/>
        <v>070951</v>
      </c>
      <c r="H287" s="295" t="s">
        <v>68</v>
      </c>
    </row>
    <row r="288" spans="1:8" ht="15">
      <c r="A288" s="295" t="s">
        <v>520</v>
      </c>
      <c r="B288" s="295" t="s">
        <v>544</v>
      </c>
      <c r="C288" s="296" t="s">
        <v>546</v>
      </c>
      <c r="D288" s="297" t="s">
        <v>89</v>
      </c>
      <c r="E288" s="297" t="s">
        <v>91</v>
      </c>
      <c r="F288" s="298" t="s">
        <v>110</v>
      </c>
      <c r="G288" s="298" t="str">
        <f t="shared" si="4"/>
        <v>070952</v>
      </c>
      <c r="H288" s="295" t="s">
        <v>68</v>
      </c>
    </row>
    <row r="289" spans="1:8" ht="15">
      <c r="A289" s="295" t="s">
        <v>520</v>
      </c>
      <c r="B289" s="295" t="s">
        <v>544</v>
      </c>
      <c r="C289" s="296" t="s">
        <v>547</v>
      </c>
      <c r="D289" s="297" t="s">
        <v>89</v>
      </c>
      <c r="E289" s="297" t="s">
        <v>91</v>
      </c>
      <c r="F289" s="298" t="s">
        <v>111</v>
      </c>
      <c r="G289" s="298" t="str">
        <f t="shared" si="4"/>
        <v>070953</v>
      </c>
      <c r="H289" s="295" t="s">
        <v>68</v>
      </c>
    </row>
    <row r="290" spans="1:8" ht="15">
      <c r="A290" s="295" t="s">
        <v>520</v>
      </c>
      <c r="B290" s="295" t="s">
        <v>544</v>
      </c>
      <c r="C290" s="296" t="s">
        <v>548</v>
      </c>
      <c r="D290" s="297" t="s">
        <v>89</v>
      </c>
      <c r="E290" s="297" t="s">
        <v>91</v>
      </c>
      <c r="F290" s="298" t="s">
        <v>112</v>
      </c>
      <c r="G290" s="298" t="str">
        <f t="shared" si="4"/>
        <v>070954</v>
      </c>
      <c r="H290" s="295" t="s">
        <v>68</v>
      </c>
    </row>
    <row r="291" spans="1:8" ht="15">
      <c r="A291" s="295" t="s">
        <v>520</v>
      </c>
      <c r="B291" s="295" t="s">
        <v>544</v>
      </c>
      <c r="C291" s="296" t="s">
        <v>549</v>
      </c>
      <c r="D291" s="297" t="s">
        <v>89</v>
      </c>
      <c r="E291" s="297" t="s">
        <v>91</v>
      </c>
      <c r="F291" s="298" t="s">
        <v>113</v>
      </c>
      <c r="G291" s="298" t="str">
        <f t="shared" si="4"/>
        <v>070955</v>
      </c>
      <c r="H291" s="295" t="s">
        <v>68</v>
      </c>
    </row>
    <row r="292" spans="1:8" ht="15">
      <c r="A292" s="295" t="s">
        <v>520</v>
      </c>
      <c r="B292" s="295" t="s">
        <v>544</v>
      </c>
      <c r="C292" s="296" t="s">
        <v>550</v>
      </c>
      <c r="D292" s="297" t="s">
        <v>89</v>
      </c>
      <c r="E292" s="297" t="s">
        <v>91</v>
      </c>
      <c r="F292" s="298" t="s">
        <v>114</v>
      </c>
      <c r="G292" s="298" t="str">
        <f t="shared" si="4"/>
        <v>070956</v>
      </c>
      <c r="H292" s="295" t="s">
        <v>68</v>
      </c>
    </row>
    <row r="293" spans="1:8" ht="15">
      <c r="A293" s="295" t="s">
        <v>520</v>
      </c>
      <c r="B293" s="295" t="s">
        <v>551</v>
      </c>
      <c r="C293" s="296" t="s">
        <v>551</v>
      </c>
      <c r="D293" s="297" t="s">
        <v>89</v>
      </c>
      <c r="E293" s="297" t="s">
        <v>92</v>
      </c>
      <c r="F293" s="298" t="s">
        <v>44</v>
      </c>
      <c r="G293" s="298" t="str">
        <f t="shared" si="4"/>
        <v>071050</v>
      </c>
      <c r="H293" s="295" t="s">
        <v>156</v>
      </c>
    </row>
    <row r="294" spans="1:8" ht="15">
      <c r="A294" s="295" t="s">
        <v>520</v>
      </c>
      <c r="B294" s="295" t="s">
        <v>551</v>
      </c>
      <c r="C294" s="296" t="s">
        <v>552</v>
      </c>
      <c r="D294" s="297" t="s">
        <v>89</v>
      </c>
      <c r="E294" s="297" t="s">
        <v>92</v>
      </c>
      <c r="F294" s="298" t="s">
        <v>109</v>
      </c>
      <c r="G294" s="298" t="str">
        <f t="shared" si="4"/>
        <v>071051</v>
      </c>
      <c r="H294" s="295" t="s">
        <v>68</v>
      </c>
    </row>
    <row r="295" spans="1:8" ht="15">
      <c r="A295" s="295" t="s">
        <v>520</v>
      </c>
      <c r="B295" s="295" t="s">
        <v>551</v>
      </c>
      <c r="C295" s="296" t="s">
        <v>553</v>
      </c>
      <c r="D295" s="297" t="s">
        <v>89</v>
      </c>
      <c r="E295" s="297" t="s">
        <v>92</v>
      </c>
      <c r="F295" s="298" t="s">
        <v>110</v>
      </c>
      <c r="G295" s="298" t="str">
        <f t="shared" si="4"/>
        <v>071052</v>
      </c>
      <c r="H295" s="295" t="s">
        <v>68</v>
      </c>
    </row>
    <row r="296" spans="1:8" ht="15">
      <c r="A296" s="295" t="s">
        <v>520</v>
      </c>
      <c r="B296" s="295" t="s">
        <v>551</v>
      </c>
      <c r="C296" s="296" t="s">
        <v>554</v>
      </c>
      <c r="D296" s="297" t="s">
        <v>89</v>
      </c>
      <c r="E296" s="297" t="s">
        <v>92</v>
      </c>
      <c r="F296" s="298" t="s">
        <v>111</v>
      </c>
      <c r="G296" s="298" t="str">
        <f t="shared" si="4"/>
        <v>071053</v>
      </c>
      <c r="H296" s="295" t="s">
        <v>68</v>
      </c>
    </row>
    <row r="297" spans="1:8" ht="15">
      <c r="A297" s="295" t="s">
        <v>520</v>
      </c>
      <c r="B297" s="295" t="s">
        <v>551</v>
      </c>
      <c r="C297" s="296" t="s">
        <v>555</v>
      </c>
      <c r="D297" s="297" t="s">
        <v>89</v>
      </c>
      <c r="E297" s="297" t="s">
        <v>92</v>
      </c>
      <c r="F297" s="298" t="s">
        <v>112</v>
      </c>
      <c r="G297" s="298" t="str">
        <f t="shared" si="4"/>
        <v>071054</v>
      </c>
      <c r="H297" s="295" t="s">
        <v>68</v>
      </c>
    </row>
    <row r="298" spans="1:8" ht="15">
      <c r="A298" s="295" t="s">
        <v>520</v>
      </c>
      <c r="B298" s="295" t="s">
        <v>551</v>
      </c>
      <c r="C298" s="296" t="s">
        <v>556</v>
      </c>
      <c r="D298" s="297" t="s">
        <v>89</v>
      </c>
      <c r="E298" s="297" t="s">
        <v>92</v>
      </c>
      <c r="F298" s="298" t="s">
        <v>113</v>
      </c>
      <c r="G298" s="298" t="str">
        <f t="shared" si="4"/>
        <v>071055</v>
      </c>
      <c r="H298" s="295" t="s">
        <v>68</v>
      </c>
    </row>
    <row r="299" spans="1:8" ht="15">
      <c r="A299" s="295" t="s">
        <v>520</v>
      </c>
      <c r="B299" s="295" t="s">
        <v>551</v>
      </c>
      <c r="C299" s="296" t="s">
        <v>557</v>
      </c>
      <c r="D299" s="297" t="s">
        <v>89</v>
      </c>
      <c r="E299" s="297" t="s">
        <v>92</v>
      </c>
      <c r="F299" s="298" t="s">
        <v>114</v>
      </c>
      <c r="G299" s="298" t="str">
        <f t="shared" si="4"/>
        <v>071056</v>
      </c>
      <c r="H299" s="295" t="s">
        <v>68</v>
      </c>
    </row>
    <row r="300" spans="1:8" ht="15">
      <c r="A300" s="295" t="s">
        <v>520</v>
      </c>
      <c r="B300" s="295" t="s">
        <v>558</v>
      </c>
      <c r="C300" s="296" t="s">
        <v>558</v>
      </c>
      <c r="D300" s="297" t="s">
        <v>89</v>
      </c>
      <c r="E300" s="297" t="s">
        <v>93</v>
      </c>
      <c r="F300" s="298" t="s">
        <v>44</v>
      </c>
      <c r="G300" s="298" t="str">
        <f t="shared" si="4"/>
        <v>071150</v>
      </c>
      <c r="H300" s="295" t="s">
        <v>156</v>
      </c>
    </row>
    <row r="301" spans="1:8" ht="15">
      <c r="A301" s="295" t="s">
        <v>520</v>
      </c>
      <c r="B301" s="295" t="s">
        <v>558</v>
      </c>
      <c r="C301" s="296" t="s">
        <v>559</v>
      </c>
      <c r="D301" s="297" t="s">
        <v>89</v>
      </c>
      <c r="E301" s="297" t="s">
        <v>93</v>
      </c>
      <c r="F301" s="298" t="s">
        <v>109</v>
      </c>
      <c r="G301" s="298" t="str">
        <f t="shared" si="4"/>
        <v>071151</v>
      </c>
      <c r="H301" s="295" t="s">
        <v>68</v>
      </c>
    </row>
    <row r="302" spans="1:8" ht="15">
      <c r="A302" s="295" t="s">
        <v>520</v>
      </c>
      <c r="B302" s="295" t="s">
        <v>558</v>
      </c>
      <c r="C302" s="296" t="s">
        <v>560</v>
      </c>
      <c r="D302" s="297" t="s">
        <v>89</v>
      </c>
      <c r="E302" s="297" t="s">
        <v>93</v>
      </c>
      <c r="F302" s="298" t="s">
        <v>110</v>
      </c>
      <c r="G302" s="298" t="str">
        <f t="shared" si="4"/>
        <v>071152</v>
      </c>
      <c r="H302" s="295" t="s">
        <v>68</v>
      </c>
    </row>
    <row r="303" spans="1:8" ht="15">
      <c r="A303" s="295" t="s">
        <v>520</v>
      </c>
      <c r="B303" s="295" t="s">
        <v>558</v>
      </c>
      <c r="C303" s="296" t="s">
        <v>561</v>
      </c>
      <c r="D303" s="297" t="s">
        <v>89</v>
      </c>
      <c r="E303" s="297" t="s">
        <v>93</v>
      </c>
      <c r="F303" s="298" t="s">
        <v>111</v>
      </c>
      <c r="G303" s="298" t="str">
        <f t="shared" si="4"/>
        <v>071153</v>
      </c>
      <c r="H303" s="295" t="s">
        <v>68</v>
      </c>
    </row>
    <row r="304" spans="1:8" ht="15">
      <c r="A304" s="295" t="s">
        <v>520</v>
      </c>
      <c r="B304" s="295" t="s">
        <v>562</v>
      </c>
      <c r="C304" s="296" t="s">
        <v>562</v>
      </c>
      <c r="D304" s="297" t="s">
        <v>89</v>
      </c>
      <c r="E304" s="297" t="s">
        <v>94</v>
      </c>
      <c r="F304" s="298" t="s">
        <v>44</v>
      </c>
      <c r="G304" s="298" t="str">
        <f t="shared" si="4"/>
        <v>071250</v>
      </c>
      <c r="H304" s="295" t="s">
        <v>156</v>
      </c>
    </row>
    <row r="305" spans="1:8" ht="15">
      <c r="A305" s="295" t="s">
        <v>520</v>
      </c>
      <c r="B305" s="295" t="s">
        <v>562</v>
      </c>
      <c r="C305" s="296" t="s">
        <v>563</v>
      </c>
      <c r="D305" s="297" t="s">
        <v>89</v>
      </c>
      <c r="E305" s="297" t="s">
        <v>94</v>
      </c>
      <c r="F305" s="298" t="s">
        <v>109</v>
      </c>
      <c r="G305" s="298" t="str">
        <f t="shared" si="4"/>
        <v>071251</v>
      </c>
      <c r="H305" s="295" t="s">
        <v>68</v>
      </c>
    </row>
    <row r="306" spans="1:8" ht="15">
      <c r="A306" s="295" t="s">
        <v>520</v>
      </c>
      <c r="B306" s="295" t="s">
        <v>562</v>
      </c>
      <c r="C306" s="296" t="s">
        <v>564</v>
      </c>
      <c r="D306" s="297" t="s">
        <v>89</v>
      </c>
      <c r="E306" s="297" t="s">
        <v>94</v>
      </c>
      <c r="F306" s="298" t="s">
        <v>110</v>
      </c>
      <c r="G306" s="298" t="str">
        <f t="shared" si="4"/>
        <v>071252</v>
      </c>
      <c r="H306" s="295" t="s">
        <v>68</v>
      </c>
    </row>
    <row r="307" spans="1:8" ht="15">
      <c r="A307" s="295" t="s">
        <v>520</v>
      </c>
      <c r="B307" s="295" t="s">
        <v>562</v>
      </c>
      <c r="C307" s="296" t="s">
        <v>565</v>
      </c>
      <c r="D307" s="297" t="s">
        <v>89</v>
      </c>
      <c r="E307" s="297" t="s">
        <v>94</v>
      </c>
      <c r="F307" s="298" t="s">
        <v>111</v>
      </c>
      <c r="G307" s="298" t="str">
        <f t="shared" si="4"/>
        <v>071253</v>
      </c>
      <c r="H307" s="295" t="s">
        <v>156</v>
      </c>
    </row>
    <row r="308" spans="1:8" ht="15">
      <c r="A308" s="295" t="s">
        <v>520</v>
      </c>
      <c r="B308" s="295" t="s">
        <v>562</v>
      </c>
      <c r="C308" s="296" t="s">
        <v>373</v>
      </c>
      <c r="D308" s="297" t="s">
        <v>89</v>
      </c>
      <c r="E308" s="297" t="s">
        <v>94</v>
      </c>
      <c r="F308" s="298" t="s">
        <v>112</v>
      </c>
      <c r="G308" s="298" t="str">
        <f t="shared" si="4"/>
        <v>071254</v>
      </c>
      <c r="H308" s="295" t="s">
        <v>68</v>
      </c>
    </row>
    <row r="309" spans="1:8" ht="15">
      <c r="A309" s="295" t="s">
        <v>520</v>
      </c>
      <c r="B309" s="295" t="s">
        <v>562</v>
      </c>
      <c r="C309" s="296" t="s">
        <v>566</v>
      </c>
      <c r="D309" s="297" t="s">
        <v>89</v>
      </c>
      <c r="E309" s="297" t="s">
        <v>94</v>
      </c>
      <c r="F309" s="298" t="s">
        <v>113</v>
      </c>
      <c r="G309" s="298" t="str">
        <f t="shared" si="4"/>
        <v>071255</v>
      </c>
      <c r="H309" s="295" t="s">
        <v>156</v>
      </c>
    </row>
    <row r="310" spans="1:8" ht="15">
      <c r="A310" s="295" t="s">
        <v>520</v>
      </c>
      <c r="B310" s="295" t="s">
        <v>562</v>
      </c>
      <c r="C310" s="296" t="s">
        <v>567</v>
      </c>
      <c r="D310" s="297" t="s">
        <v>89</v>
      </c>
      <c r="E310" s="297" t="s">
        <v>94</v>
      </c>
      <c r="F310" s="298" t="s">
        <v>114</v>
      </c>
      <c r="G310" s="298" t="str">
        <f t="shared" si="4"/>
        <v>071256</v>
      </c>
      <c r="H310" s="295" t="s">
        <v>68</v>
      </c>
    </row>
    <row r="311" spans="1:8" ht="15">
      <c r="A311" s="295" t="s">
        <v>520</v>
      </c>
      <c r="B311" s="295" t="s">
        <v>562</v>
      </c>
      <c r="C311" s="296" t="s">
        <v>534</v>
      </c>
      <c r="D311" s="297" t="s">
        <v>89</v>
      </c>
      <c r="E311" s="297" t="s">
        <v>94</v>
      </c>
      <c r="F311" s="298" t="s">
        <v>115</v>
      </c>
      <c r="G311" s="298" t="str">
        <f t="shared" si="4"/>
        <v>071257</v>
      </c>
      <c r="H311" s="295" t="s">
        <v>68</v>
      </c>
    </row>
    <row r="312" spans="1:8" ht="15">
      <c r="A312" s="295" t="s">
        <v>520</v>
      </c>
      <c r="B312" s="295" t="s">
        <v>568</v>
      </c>
      <c r="C312" s="296" t="s">
        <v>568</v>
      </c>
      <c r="D312" s="297" t="s">
        <v>89</v>
      </c>
      <c r="E312" s="297" t="s">
        <v>95</v>
      </c>
      <c r="F312" s="298" t="s">
        <v>44</v>
      </c>
      <c r="G312" s="298" t="str">
        <f t="shared" si="4"/>
        <v>071350</v>
      </c>
      <c r="H312" s="295" t="s">
        <v>155</v>
      </c>
    </row>
    <row r="313" spans="1:8" ht="15">
      <c r="A313" s="295" t="s">
        <v>520</v>
      </c>
      <c r="B313" s="295" t="s">
        <v>568</v>
      </c>
      <c r="C313" s="296" t="s">
        <v>569</v>
      </c>
      <c r="D313" s="297" t="s">
        <v>89</v>
      </c>
      <c r="E313" s="297" t="s">
        <v>95</v>
      </c>
      <c r="F313" s="298" t="s">
        <v>109</v>
      </c>
      <c r="G313" s="298" t="str">
        <f t="shared" si="4"/>
        <v>071351</v>
      </c>
      <c r="H313" s="295" t="s">
        <v>68</v>
      </c>
    </row>
    <row r="314" spans="1:8" ht="15">
      <c r="A314" s="295" t="s">
        <v>520</v>
      </c>
      <c r="B314" s="295" t="s">
        <v>568</v>
      </c>
      <c r="C314" s="296" t="s">
        <v>570</v>
      </c>
      <c r="D314" s="297" t="s">
        <v>89</v>
      </c>
      <c r="E314" s="297" t="s">
        <v>95</v>
      </c>
      <c r="F314" s="298" t="s">
        <v>110</v>
      </c>
      <c r="G314" s="298" t="str">
        <f t="shared" si="4"/>
        <v>071352</v>
      </c>
      <c r="H314" s="295" t="s">
        <v>68</v>
      </c>
    </row>
    <row r="315" spans="1:8" ht="15">
      <c r="A315" s="295" t="s">
        <v>520</v>
      </c>
      <c r="B315" s="295" t="s">
        <v>568</v>
      </c>
      <c r="C315" s="296" t="s">
        <v>571</v>
      </c>
      <c r="D315" s="297" t="s">
        <v>89</v>
      </c>
      <c r="E315" s="297" t="s">
        <v>95</v>
      </c>
      <c r="F315" s="298" t="s">
        <v>111</v>
      </c>
      <c r="G315" s="298" t="str">
        <f t="shared" si="4"/>
        <v>071353</v>
      </c>
      <c r="H315" s="295" t="s">
        <v>68</v>
      </c>
    </row>
    <row r="316" spans="1:8" ht="15">
      <c r="A316" s="295" t="s">
        <v>520</v>
      </c>
      <c r="B316" s="295" t="s">
        <v>568</v>
      </c>
      <c r="C316" s="296" t="s">
        <v>572</v>
      </c>
      <c r="D316" s="297" t="s">
        <v>89</v>
      </c>
      <c r="E316" s="297" t="s">
        <v>95</v>
      </c>
      <c r="F316" s="298" t="s">
        <v>112</v>
      </c>
      <c r="G316" s="298" t="str">
        <f t="shared" si="4"/>
        <v>071354</v>
      </c>
      <c r="H316" s="295" t="s">
        <v>68</v>
      </c>
    </row>
    <row r="317" spans="1:8" ht="15">
      <c r="A317" s="295" t="s">
        <v>520</v>
      </c>
      <c r="B317" s="295" t="s">
        <v>568</v>
      </c>
      <c r="C317" s="296" t="s">
        <v>573</v>
      </c>
      <c r="D317" s="297" t="s">
        <v>89</v>
      </c>
      <c r="E317" s="297" t="s">
        <v>95</v>
      </c>
      <c r="F317" s="298" t="s">
        <v>113</v>
      </c>
      <c r="G317" s="298" t="str">
        <f t="shared" si="4"/>
        <v>071355</v>
      </c>
      <c r="H317" s="295" t="s">
        <v>156</v>
      </c>
    </row>
    <row r="318" spans="1:8" ht="15">
      <c r="A318" s="295" t="s">
        <v>520</v>
      </c>
      <c r="B318" s="295" t="s">
        <v>568</v>
      </c>
      <c r="C318" s="296" t="s">
        <v>574</v>
      </c>
      <c r="D318" s="297" t="s">
        <v>89</v>
      </c>
      <c r="E318" s="297" t="s">
        <v>95</v>
      </c>
      <c r="F318" s="298" t="s">
        <v>114</v>
      </c>
      <c r="G318" s="298" t="str">
        <f t="shared" si="4"/>
        <v>071356</v>
      </c>
      <c r="H318" s="295" t="s">
        <v>156</v>
      </c>
    </row>
    <row r="319" spans="1:8" ht="15">
      <c r="A319" s="295" t="s">
        <v>520</v>
      </c>
      <c r="B319" s="295" t="s">
        <v>568</v>
      </c>
      <c r="C319" s="296" t="s">
        <v>575</v>
      </c>
      <c r="D319" s="297" t="s">
        <v>89</v>
      </c>
      <c r="E319" s="297" t="s">
        <v>95</v>
      </c>
      <c r="F319" s="298" t="s">
        <v>115</v>
      </c>
      <c r="G319" s="298" t="str">
        <f t="shared" si="4"/>
        <v>071357</v>
      </c>
      <c r="H319" s="295" t="s">
        <v>156</v>
      </c>
    </row>
    <row r="320" spans="1:8" ht="15">
      <c r="A320" s="295" t="s">
        <v>520</v>
      </c>
      <c r="B320" s="295" t="s">
        <v>568</v>
      </c>
      <c r="C320" s="296" t="s">
        <v>576</v>
      </c>
      <c r="D320" s="297" t="s">
        <v>89</v>
      </c>
      <c r="E320" s="297" t="s">
        <v>95</v>
      </c>
      <c r="F320" s="298" t="s">
        <v>116</v>
      </c>
      <c r="G320" s="298" t="str">
        <f t="shared" si="4"/>
        <v>071358</v>
      </c>
      <c r="H320" s="295" t="s">
        <v>68</v>
      </c>
    </row>
    <row r="321" spans="1:8" ht="15">
      <c r="A321" s="295" t="s">
        <v>520</v>
      </c>
      <c r="B321" s="295" t="s">
        <v>568</v>
      </c>
      <c r="C321" s="296" t="s">
        <v>577</v>
      </c>
      <c r="D321" s="297" t="s">
        <v>89</v>
      </c>
      <c r="E321" s="297" t="s">
        <v>95</v>
      </c>
      <c r="F321" s="298" t="s">
        <v>117</v>
      </c>
      <c r="G321" s="298" t="str">
        <f t="shared" si="4"/>
        <v>071359</v>
      </c>
      <c r="H321" s="295" t="s">
        <v>68</v>
      </c>
    </row>
    <row r="322" spans="1:8" ht="15">
      <c r="A322" s="295" t="s">
        <v>520</v>
      </c>
      <c r="B322" s="295" t="s">
        <v>578</v>
      </c>
      <c r="C322" s="296" t="s">
        <v>445</v>
      </c>
      <c r="D322" s="297" t="s">
        <v>89</v>
      </c>
      <c r="E322" s="297" t="s">
        <v>96</v>
      </c>
      <c r="F322" s="298" t="s">
        <v>44</v>
      </c>
      <c r="G322" s="298" t="str">
        <f t="shared" si="4"/>
        <v>071450</v>
      </c>
      <c r="H322" s="295" t="s">
        <v>156</v>
      </c>
    </row>
    <row r="323" spans="1:8" ht="15">
      <c r="A323" s="295" t="s">
        <v>520</v>
      </c>
      <c r="B323" s="295" t="s">
        <v>578</v>
      </c>
      <c r="C323" s="296" t="s">
        <v>579</v>
      </c>
      <c r="D323" s="297" t="s">
        <v>89</v>
      </c>
      <c r="E323" s="297" t="s">
        <v>96</v>
      </c>
      <c r="F323" s="298" t="s">
        <v>109</v>
      </c>
      <c r="G323" s="298" t="str">
        <f aca="true" t="shared" si="5" ref="G323:G386">CONCATENATE(D323,E323,F323)</f>
        <v>071451</v>
      </c>
      <c r="H323" s="295" t="s">
        <v>68</v>
      </c>
    </row>
    <row r="324" spans="1:8" ht="15">
      <c r="A324" s="295" t="s">
        <v>520</v>
      </c>
      <c r="B324" s="295" t="s">
        <v>578</v>
      </c>
      <c r="C324" s="296" t="s">
        <v>580</v>
      </c>
      <c r="D324" s="297" t="s">
        <v>89</v>
      </c>
      <c r="E324" s="297" t="s">
        <v>96</v>
      </c>
      <c r="F324" s="298" t="s">
        <v>110</v>
      </c>
      <c r="G324" s="298" t="str">
        <f t="shared" si="5"/>
        <v>071452</v>
      </c>
      <c r="H324" s="295" t="s">
        <v>68</v>
      </c>
    </row>
    <row r="325" spans="1:8" ht="15">
      <c r="A325" s="295" t="s">
        <v>520</v>
      </c>
      <c r="B325" s="295" t="s">
        <v>578</v>
      </c>
      <c r="C325" s="296" t="s">
        <v>405</v>
      </c>
      <c r="D325" s="297" t="s">
        <v>89</v>
      </c>
      <c r="E325" s="297" t="s">
        <v>96</v>
      </c>
      <c r="F325" s="298" t="s">
        <v>111</v>
      </c>
      <c r="G325" s="298" t="str">
        <f t="shared" si="5"/>
        <v>071453</v>
      </c>
      <c r="H325" s="295" t="s">
        <v>68</v>
      </c>
    </row>
    <row r="326" spans="1:8" ht="15">
      <c r="A326" s="295" t="s">
        <v>581</v>
      </c>
      <c r="B326" s="295" t="s">
        <v>581</v>
      </c>
      <c r="C326" s="296" t="s">
        <v>581</v>
      </c>
      <c r="D326" s="297" t="s">
        <v>90</v>
      </c>
      <c r="E326" s="297" t="s">
        <v>43</v>
      </c>
      <c r="F326" s="298" t="s">
        <v>44</v>
      </c>
      <c r="G326" s="298" t="str">
        <f t="shared" si="5"/>
        <v>080150</v>
      </c>
      <c r="H326" s="295" t="s">
        <v>156</v>
      </c>
    </row>
    <row r="327" spans="1:8" ht="15">
      <c r="A327" s="295" t="s">
        <v>581</v>
      </c>
      <c r="B327" s="295" t="s">
        <v>581</v>
      </c>
      <c r="C327" s="296" t="s">
        <v>582</v>
      </c>
      <c r="D327" s="297" t="s">
        <v>90</v>
      </c>
      <c r="E327" s="297" t="s">
        <v>43</v>
      </c>
      <c r="F327" s="298" t="s">
        <v>110</v>
      </c>
      <c r="G327" s="298" t="str">
        <f t="shared" si="5"/>
        <v>080152</v>
      </c>
      <c r="H327" s="295" t="s">
        <v>68</v>
      </c>
    </row>
    <row r="328" spans="1:8" ht="15">
      <c r="A328" s="295" t="s">
        <v>581</v>
      </c>
      <c r="B328" s="295" t="s">
        <v>581</v>
      </c>
      <c r="C328" s="296" t="s">
        <v>583</v>
      </c>
      <c r="D328" s="297" t="s">
        <v>90</v>
      </c>
      <c r="E328" s="297" t="s">
        <v>43</v>
      </c>
      <c r="F328" s="298" t="s">
        <v>111</v>
      </c>
      <c r="G328" s="298" t="str">
        <f t="shared" si="5"/>
        <v>080153</v>
      </c>
      <c r="H328" s="295" t="s">
        <v>68</v>
      </c>
    </row>
    <row r="329" spans="1:8" ht="15">
      <c r="A329" s="295" t="s">
        <v>581</v>
      </c>
      <c r="B329" s="295" t="s">
        <v>581</v>
      </c>
      <c r="C329" s="296" t="s">
        <v>584</v>
      </c>
      <c r="D329" s="297" t="s">
        <v>90</v>
      </c>
      <c r="E329" s="297" t="s">
        <v>43</v>
      </c>
      <c r="F329" s="298" t="s">
        <v>112</v>
      </c>
      <c r="G329" s="298" t="str">
        <f t="shared" si="5"/>
        <v>080154</v>
      </c>
      <c r="H329" s="295" t="s">
        <v>68</v>
      </c>
    </row>
    <row r="330" spans="1:8" ht="15">
      <c r="A330" s="295" t="s">
        <v>581</v>
      </c>
      <c r="B330" s="295" t="s">
        <v>581</v>
      </c>
      <c r="C330" s="296" t="s">
        <v>585</v>
      </c>
      <c r="D330" s="297" t="s">
        <v>90</v>
      </c>
      <c r="E330" s="297" t="s">
        <v>43</v>
      </c>
      <c r="F330" s="298" t="s">
        <v>117</v>
      </c>
      <c r="G330" s="298" t="str">
        <f t="shared" si="5"/>
        <v>080159</v>
      </c>
      <c r="H330" s="295" t="s">
        <v>68</v>
      </c>
    </row>
    <row r="331" spans="1:8" ht="15">
      <c r="A331" s="295" t="s">
        <v>581</v>
      </c>
      <c r="B331" s="295" t="s">
        <v>581</v>
      </c>
      <c r="C331" s="296" t="s">
        <v>586</v>
      </c>
      <c r="D331" s="297" t="s">
        <v>90</v>
      </c>
      <c r="E331" s="297" t="s">
        <v>43</v>
      </c>
      <c r="F331" s="298" t="s">
        <v>121</v>
      </c>
      <c r="G331" s="298" t="str">
        <f t="shared" si="5"/>
        <v>080163</v>
      </c>
      <c r="H331" s="295" t="s">
        <v>68</v>
      </c>
    </row>
    <row r="332" spans="1:8" ht="15">
      <c r="A332" s="295" t="s">
        <v>581</v>
      </c>
      <c r="B332" s="295" t="s">
        <v>581</v>
      </c>
      <c r="C332" s="296" t="s">
        <v>587</v>
      </c>
      <c r="D332" s="297" t="s">
        <v>90</v>
      </c>
      <c r="E332" s="297" t="s">
        <v>43</v>
      </c>
      <c r="F332" s="298" t="s">
        <v>123</v>
      </c>
      <c r="G332" s="298" t="str">
        <f t="shared" si="5"/>
        <v>080165</v>
      </c>
      <c r="H332" s="295" t="s">
        <v>68</v>
      </c>
    </row>
    <row r="333" spans="1:8" ht="15">
      <c r="A333" s="295" t="s">
        <v>581</v>
      </c>
      <c r="B333" s="295" t="s">
        <v>581</v>
      </c>
      <c r="C333" s="296" t="s">
        <v>588</v>
      </c>
      <c r="D333" s="297" t="s">
        <v>90</v>
      </c>
      <c r="E333" s="297" t="s">
        <v>43</v>
      </c>
      <c r="F333" s="298" t="s">
        <v>124</v>
      </c>
      <c r="G333" s="298" t="str">
        <f t="shared" si="5"/>
        <v>080166</v>
      </c>
      <c r="H333" s="295" t="s">
        <v>68</v>
      </c>
    </row>
    <row r="334" spans="1:8" ht="15">
      <c r="A334" s="295" t="s">
        <v>581</v>
      </c>
      <c r="B334" s="295" t="s">
        <v>581</v>
      </c>
      <c r="C334" s="296" t="s">
        <v>589</v>
      </c>
      <c r="D334" s="297" t="s">
        <v>90</v>
      </c>
      <c r="E334" s="297" t="s">
        <v>43</v>
      </c>
      <c r="F334" s="298" t="s">
        <v>126</v>
      </c>
      <c r="G334" s="298" t="str">
        <f t="shared" si="5"/>
        <v>080168</v>
      </c>
      <c r="H334" s="295" t="s">
        <v>68</v>
      </c>
    </row>
    <row r="335" spans="1:8" ht="15">
      <c r="A335" s="295" t="s">
        <v>581</v>
      </c>
      <c r="B335" s="295" t="s">
        <v>590</v>
      </c>
      <c r="C335" s="296" t="s">
        <v>591</v>
      </c>
      <c r="D335" s="297" t="s">
        <v>90</v>
      </c>
      <c r="E335" s="297" t="s">
        <v>84</v>
      </c>
      <c r="F335" s="298" t="s">
        <v>44</v>
      </c>
      <c r="G335" s="298" t="str">
        <f t="shared" si="5"/>
        <v>080250</v>
      </c>
      <c r="H335" s="295" t="s">
        <v>68</v>
      </c>
    </row>
    <row r="336" spans="1:8" ht="15">
      <c r="A336" s="295" t="s">
        <v>581</v>
      </c>
      <c r="B336" s="295" t="s">
        <v>590</v>
      </c>
      <c r="C336" s="296" t="s">
        <v>592</v>
      </c>
      <c r="D336" s="297" t="s">
        <v>90</v>
      </c>
      <c r="E336" s="297" t="s">
        <v>84</v>
      </c>
      <c r="F336" s="298" t="s">
        <v>109</v>
      </c>
      <c r="G336" s="298" t="str">
        <f t="shared" si="5"/>
        <v>080251</v>
      </c>
      <c r="H336" s="295" t="s">
        <v>68</v>
      </c>
    </row>
    <row r="337" spans="1:8" ht="15">
      <c r="A337" s="295" t="s">
        <v>581</v>
      </c>
      <c r="B337" s="295" t="s">
        <v>590</v>
      </c>
      <c r="C337" s="296" t="s">
        <v>593</v>
      </c>
      <c r="D337" s="297" t="s">
        <v>90</v>
      </c>
      <c r="E337" s="297" t="s">
        <v>84</v>
      </c>
      <c r="F337" s="298" t="s">
        <v>110</v>
      </c>
      <c r="G337" s="298" t="str">
        <f t="shared" si="5"/>
        <v>080252</v>
      </c>
      <c r="H337" s="295" t="s">
        <v>68</v>
      </c>
    </row>
    <row r="338" spans="1:8" ht="15">
      <c r="A338" s="295" t="s">
        <v>581</v>
      </c>
      <c r="B338" s="295" t="s">
        <v>590</v>
      </c>
      <c r="C338" s="296" t="s">
        <v>594</v>
      </c>
      <c r="D338" s="297" t="s">
        <v>90</v>
      </c>
      <c r="E338" s="297" t="s">
        <v>84</v>
      </c>
      <c r="F338" s="298" t="s">
        <v>111</v>
      </c>
      <c r="G338" s="298" t="str">
        <f t="shared" si="5"/>
        <v>080253</v>
      </c>
      <c r="H338" s="295" t="s">
        <v>68</v>
      </c>
    </row>
    <row r="339" spans="1:8" ht="15">
      <c r="A339" s="295" t="s">
        <v>581</v>
      </c>
      <c r="B339" s="295" t="s">
        <v>590</v>
      </c>
      <c r="C339" s="296" t="s">
        <v>595</v>
      </c>
      <c r="D339" s="297" t="s">
        <v>90</v>
      </c>
      <c r="E339" s="297" t="s">
        <v>84</v>
      </c>
      <c r="F339" s="298" t="s">
        <v>112</v>
      </c>
      <c r="G339" s="298" t="str">
        <f t="shared" si="5"/>
        <v>080254</v>
      </c>
      <c r="H339" s="295" t="s">
        <v>68</v>
      </c>
    </row>
    <row r="340" spans="1:8" ht="15">
      <c r="A340" s="295" t="s">
        <v>581</v>
      </c>
      <c r="B340" s="295" t="s">
        <v>590</v>
      </c>
      <c r="C340" s="296" t="s">
        <v>596</v>
      </c>
      <c r="D340" s="297" t="s">
        <v>90</v>
      </c>
      <c r="E340" s="297" t="s">
        <v>84</v>
      </c>
      <c r="F340" s="298" t="s">
        <v>113</v>
      </c>
      <c r="G340" s="298" t="str">
        <f t="shared" si="5"/>
        <v>080255</v>
      </c>
      <c r="H340" s="295" t="s">
        <v>68</v>
      </c>
    </row>
    <row r="341" spans="1:8" ht="15">
      <c r="A341" s="295" t="s">
        <v>581</v>
      </c>
      <c r="B341" s="295" t="s">
        <v>590</v>
      </c>
      <c r="C341" s="296" t="s">
        <v>389</v>
      </c>
      <c r="D341" s="297" t="s">
        <v>90</v>
      </c>
      <c r="E341" s="297" t="s">
        <v>84</v>
      </c>
      <c r="F341" s="298" t="s">
        <v>114</v>
      </c>
      <c r="G341" s="298" t="str">
        <f t="shared" si="5"/>
        <v>080256</v>
      </c>
      <c r="H341" s="295" t="s">
        <v>68</v>
      </c>
    </row>
    <row r="342" spans="1:8" ht="15">
      <c r="A342" s="295" t="s">
        <v>581</v>
      </c>
      <c r="B342" s="295" t="s">
        <v>590</v>
      </c>
      <c r="C342" s="296" t="s">
        <v>597</v>
      </c>
      <c r="D342" s="297" t="s">
        <v>90</v>
      </c>
      <c r="E342" s="297" t="s">
        <v>84</v>
      </c>
      <c r="F342" s="298" t="s">
        <v>115</v>
      </c>
      <c r="G342" s="298" t="str">
        <f t="shared" si="5"/>
        <v>080257</v>
      </c>
      <c r="H342" s="295" t="s">
        <v>68</v>
      </c>
    </row>
    <row r="343" spans="1:8" ht="15">
      <c r="A343" s="295" t="s">
        <v>581</v>
      </c>
      <c r="B343" s="295" t="s">
        <v>590</v>
      </c>
      <c r="C343" s="296" t="s">
        <v>598</v>
      </c>
      <c r="D343" s="297" t="s">
        <v>90</v>
      </c>
      <c r="E343" s="297" t="s">
        <v>84</v>
      </c>
      <c r="F343" s="298" t="s">
        <v>116</v>
      </c>
      <c r="G343" s="298" t="str">
        <f t="shared" si="5"/>
        <v>080258</v>
      </c>
      <c r="H343" s="295" t="s">
        <v>68</v>
      </c>
    </row>
    <row r="344" spans="1:8" ht="15">
      <c r="A344" s="295" t="s">
        <v>581</v>
      </c>
      <c r="B344" s="295" t="s">
        <v>590</v>
      </c>
      <c r="C344" s="296" t="s">
        <v>599</v>
      </c>
      <c r="D344" s="297" t="s">
        <v>90</v>
      </c>
      <c r="E344" s="297" t="s">
        <v>84</v>
      </c>
      <c r="F344" s="298" t="s">
        <v>117</v>
      </c>
      <c r="G344" s="298" t="str">
        <f t="shared" si="5"/>
        <v>080259</v>
      </c>
      <c r="H344" s="295" t="s">
        <v>68</v>
      </c>
    </row>
    <row r="345" spans="1:8" ht="15">
      <c r="A345" s="295" t="s">
        <v>581</v>
      </c>
      <c r="B345" s="295" t="s">
        <v>590</v>
      </c>
      <c r="C345" s="296" t="s">
        <v>600</v>
      </c>
      <c r="D345" s="297" t="s">
        <v>90</v>
      </c>
      <c r="E345" s="297" t="s">
        <v>84</v>
      </c>
      <c r="F345" s="298" t="s">
        <v>118</v>
      </c>
      <c r="G345" s="298" t="str">
        <f t="shared" si="5"/>
        <v>080260</v>
      </c>
      <c r="H345" s="295" t="s">
        <v>68</v>
      </c>
    </row>
    <row r="346" spans="1:8" ht="15">
      <c r="A346" s="295" t="s">
        <v>581</v>
      </c>
      <c r="B346" s="295" t="s">
        <v>590</v>
      </c>
      <c r="C346" s="296" t="s">
        <v>601</v>
      </c>
      <c r="D346" s="297" t="s">
        <v>90</v>
      </c>
      <c r="E346" s="297" t="s">
        <v>84</v>
      </c>
      <c r="F346" s="298" t="s">
        <v>119</v>
      </c>
      <c r="G346" s="298" t="str">
        <f t="shared" si="5"/>
        <v>080261</v>
      </c>
      <c r="H346" s="295" t="s">
        <v>68</v>
      </c>
    </row>
    <row r="347" spans="1:8" ht="15">
      <c r="A347" s="295" t="s">
        <v>581</v>
      </c>
      <c r="B347" s="295" t="s">
        <v>590</v>
      </c>
      <c r="C347" s="296" t="s">
        <v>602</v>
      </c>
      <c r="D347" s="297" t="s">
        <v>90</v>
      </c>
      <c r="E347" s="297" t="s">
        <v>84</v>
      </c>
      <c r="F347" s="298" t="s">
        <v>120</v>
      </c>
      <c r="G347" s="298" t="str">
        <f t="shared" si="5"/>
        <v>080262</v>
      </c>
      <c r="H347" s="295" t="s">
        <v>68</v>
      </c>
    </row>
    <row r="348" spans="1:8" ht="15">
      <c r="A348" s="295" t="s">
        <v>581</v>
      </c>
      <c r="B348" s="295" t="s">
        <v>590</v>
      </c>
      <c r="C348" s="296" t="s">
        <v>603</v>
      </c>
      <c r="D348" s="297" t="s">
        <v>90</v>
      </c>
      <c r="E348" s="297" t="s">
        <v>84</v>
      </c>
      <c r="F348" s="298" t="s">
        <v>121</v>
      </c>
      <c r="G348" s="298" t="str">
        <f t="shared" si="5"/>
        <v>080263</v>
      </c>
      <c r="H348" s="295" t="s">
        <v>68</v>
      </c>
    </row>
    <row r="349" spans="1:8" ht="15">
      <c r="A349" s="295" t="s">
        <v>581</v>
      </c>
      <c r="B349" s="295" t="s">
        <v>590</v>
      </c>
      <c r="C349" s="296" t="s">
        <v>604</v>
      </c>
      <c r="D349" s="297" t="s">
        <v>90</v>
      </c>
      <c r="E349" s="297" t="s">
        <v>84</v>
      </c>
      <c r="F349" s="298" t="s">
        <v>122</v>
      </c>
      <c r="G349" s="298" t="str">
        <f t="shared" si="5"/>
        <v>080264</v>
      </c>
      <c r="H349" s="295" t="s">
        <v>68</v>
      </c>
    </row>
    <row r="350" spans="1:8" ht="15">
      <c r="A350" s="295" t="s">
        <v>581</v>
      </c>
      <c r="B350" s="295" t="s">
        <v>605</v>
      </c>
      <c r="C350" s="296" t="s">
        <v>605</v>
      </c>
      <c r="D350" s="297" t="s">
        <v>90</v>
      </c>
      <c r="E350" s="297" t="s">
        <v>85</v>
      </c>
      <c r="F350" s="298" t="s">
        <v>44</v>
      </c>
      <c r="G350" s="298" t="str">
        <f t="shared" si="5"/>
        <v>080350</v>
      </c>
      <c r="H350" s="295" t="s">
        <v>68</v>
      </c>
    </row>
    <row r="351" spans="1:8" ht="15">
      <c r="A351" s="295" t="s">
        <v>581</v>
      </c>
      <c r="B351" s="295" t="s">
        <v>605</v>
      </c>
      <c r="C351" s="296" t="s">
        <v>323</v>
      </c>
      <c r="D351" s="297" t="s">
        <v>90</v>
      </c>
      <c r="E351" s="297" t="s">
        <v>85</v>
      </c>
      <c r="F351" s="298" t="s">
        <v>109</v>
      </c>
      <c r="G351" s="298" t="str">
        <f t="shared" si="5"/>
        <v>080351</v>
      </c>
      <c r="H351" s="295" t="s">
        <v>68</v>
      </c>
    </row>
    <row r="352" spans="1:8" ht="15">
      <c r="A352" s="295" t="s">
        <v>581</v>
      </c>
      <c r="B352" s="295" t="s">
        <v>605</v>
      </c>
      <c r="C352" s="296" t="s">
        <v>606</v>
      </c>
      <c r="D352" s="297" t="s">
        <v>90</v>
      </c>
      <c r="E352" s="297" t="s">
        <v>85</v>
      </c>
      <c r="F352" s="298" t="s">
        <v>110</v>
      </c>
      <c r="G352" s="298" t="str">
        <f t="shared" si="5"/>
        <v>080352</v>
      </c>
      <c r="H352" s="295" t="s">
        <v>68</v>
      </c>
    </row>
    <row r="353" spans="1:8" ht="15">
      <c r="A353" s="295" t="s">
        <v>581</v>
      </c>
      <c r="B353" s="295" t="s">
        <v>605</v>
      </c>
      <c r="C353" s="296" t="s">
        <v>607</v>
      </c>
      <c r="D353" s="297" t="s">
        <v>90</v>
      </c>
      <c r="E353" s="297" t="s">
        <v>85</v>
      </c>
      <c r="F353" s="298" t="s">
        <v>111</v>
      </c>
      <c r="G353" s="298" t="str">
        <f t="shared" si="5"/>
        <v>080353</v>
      </c>
      <c r="H353" s="295" t="s">
        <v>68</v>
      </c>
    </row>
    <row r="354" spans="1:8" ht="15">
      <c r="A354" s="295" t="s">
        <v>581</v>
      </c>
      <c r="B354" s="295" t="s">
        <v>605</v>
      </c>
      <c r="C354" s="296" t="s">
        <v>608</v>
      </c>
      <c r="D354" s="297" t="s">
        <v>90</v>
      </c>
      <c r="E354" s="297" t="s">
        <v>85</v>
      </c>
      <c r="F354" s="298" t="s">
        <v>112</v>
      </c>
      <c r="G354" s="298" t="str">
        <f t="shared" si="5"/>
        <v>080354</v>
      </c>
      <c r="H354" s="295" t="s">
        <v>68</v>
      </c>
    </row>
    <row r="355" spans="1:8" ht="15">
      <c r="A355" s="295" t="s">
        <v>581</v>
      </c>
      <c r="B355" s="295" t="s">
        <v>605</v>
      </c>
      <c r="C355" s="296" t="s">
        <v>609</v>
      </c>
      <c r="D355" s="297" t="s">
        <v>90</v>
      </c>
      <c r="E355" s="297" t="s">
        <v>85</v>
      </c>
      <c r="F355" s="298" t="s">
        <v>113</v>
      </c>
      <c r="G355" s="298" t="str">
        <f t="shared" si="5"/>
        <v>080355</v>
      </c>
      <c r="H355" s="295" t="s">
        <v>68</v>
      </c>
    </row>
    <row r="356" spans="1:8" ht="15">
      <c r="A356" s="295" t="s">
        <v>581</v>
      </c>
      <c r="B356" s="295" t="s">
        <v>605</v>
      </c>
      <c r="C356" s="296" t="s">
        <v>610</v>
      </c>
      <c r="D356" s="297" t="s">
        <v>90</v>
      </c>
      <c r="E356" s="297" t="s">
        <v>85</v>
      </c>
      <c r="F356" s="298" t="s">
        <v>114</v>
      </c>
      <c r="G356" s="298" t="str">
        <f t="shared" si="5"/>
        <v>080356</v>
      </c>
      <c r="H356" s="295" t="s">
        <v>68</v>
      </c>
    </row>
    <row r="357" spans="1:8" ht="15">
      <c r="A357" s="295" t="s">
        <v>581</v>
      </c>
      <c r="B357" s="295" t="s">
        <v>605</v>
      </c>
      <c r="C357" s="296" t="s">
        <v>611</v>
      </c>
      <c r="D357" s="297" t="s">
        <v>90</v>
      </c>
      <c r="E357" s="297" t="s">
        <v>85</v>
      </c>
      <c r="F357" s="298" t="s">
        <v>115</v>
      </c>
      <c r="G357" s="298" t="str">
        <f t="shared" si="5"/>
        <v>080357</v>
      </c>
      <c r="H357" s="295" t="s">
        <v>68</v>
      </c>
    </row>
    <row r="358" spans="1:8" ht="15">
      <c r="A358" s="295" t="s">
        <v>581</v>
      </c>
      <c r="B358" s="295" t="s">
        <v>605</v>
      </c>
      <c r="C358" s="296" t="s">
        <v>612</v>
      </c>
      <c r="D358" s="297" t="s">
        <v>90</v>
      </c>
      <c r="E358" s="297" t="s">
        <v>85</v>
      </c>
      <c r="F358" s="298" t="s">
        <v>116</v>
      </c>
      <c r="G358" s="298" t="str">
        <f t="shared" si="5"/>
        <v>080358</v>
      </c>
      <c r="H358" s="295" t="s">
        <v>68</v>
      </c>
    </row>
    <row r="359" spans="1:8" ht="15">
      <c r="A359" s="295" t="s">
        <v>581</v>
      </c>
      <c r="B359" s="295" t="s">
        <v>613</v>
      </c>
      <c r="C359" s="296" t="s">
        <v>614</v>
      </c>
      <c r="D359" s="297" t="s">
        <v>90</v>
      </c>
      <c r="E359" s="297" t="s">
        <v>86</v>
      </c>
      <c r="F359" s="298" t="s">
        <v>44</v>
      </c>
      <c r="G359" s="298" t="str">
        <f t="shared" si="5"/>
        <v>080450</v>
      </c>
      <c r="H359" s="295" t="s">
        <v>68</v>
      </c>
    </row>
    <row r="360" spans="1:8" ht="15">
      <c r="A360" s="295" t="s">
        <v>581</v>
      </c>
      <c r="B360" s="295" t="s">
        <v>613</v>
      </c>
      <c r="C360" s="296" t="s">
        <v>615</v>
      </c>
      <c r="D360" s="297" t="s">
        <v>90</v>
      </c>
      <c r="E360" s="297" t="s">
        <v>86</v>
      </c>
      <c r="F360" s="298" t="s">
        <v>109</v>
      </c>
      <c r="G360" s="298" t="str">
        <f t="shared" si="5"/>
        <v>080451</v>
      </c>
      <c r="H360" s="295" t="s">
        <v>68</v>
      </c>
    </row>
    <row r="361" spans="1:8" ht="15">
      <c r="A361" s="295" t="s">
        <v>581</v>
      </c>
      <c r="B361" s="295" t="s">
        <v>613</v>
      </c>
      <c r="C361" s="296" t="s">
        <v>616</v>
      </c>
      <c r="D361" s="297" t="s">
        <v>90</v>
      </c>
      <c r="E361" s="297" t="s">
        <v>86</v>
      </c>
      <c r="F361" s="298" t="s">
        <v>110</v>
      </c>
      <c r="G361" s="298" t="str">
        <f t="shared" si="5"/>
        <v>080452</v>
      </c>
      <c r="H361" s="295" t="s">
        <v>68</v>
      </c>
    </row>
    <row r="362" spans="1:8" ht="15">
      <c r="A362" s="295" t="s">
        <v>581</v>
      </c>
      <c r="B362" s="295" t="s">
        <v>613</v>
      </c>
      <c r="C362" s="296" t="s">
        <v>617</v>
      </c>
      <c r="D362" s="297" t="s">
        <v>90</v>
      </c>
      <c r="E362" s="297" t="s">
        <v>86</v>
      </c>
      <c r="F362" s="298" t="s">
        <v>111</v>
      </c>
      <c r="G362" s="298" t="str">
        <f t="shared" si="5"/>
        <v>080453</v>
      </c>
      <c r="H362" s="295" t="s">
        <v>68</v>
      </c>
    </row>
    <row r="363" spans="1:8" ht="15">
      <c r="A363" s="295" t="s">
        <v>581</v>
      </c>
      <c r="B363" s="295" t="s">
        <v>613</v>
      </c>
      <c r="C363" s="296" t="s">
        <v>618</v>
      </c>
      <c r="D363" s="297" t="s">
        <v>90</v>
      </c>
      <c r="E363" s="297" t="s">
        <v>86</v>
      </c>
      <c r="F363" s="298" t="s">
        <v>112</v>
      </c>
      <c r="G363" s="298" t="str">
        <f t="shared" si="5"/>
        <v>080454</v>
      </c>
      <c r="H363" s="295" t="s">
        <v>68</v>
      </c>
    </row>
    <row r="364" spans="1:8" ht="15">
      <c r="A364" s="295" t="s">
        <v>581</v>
      </c>
      <c r="B364" s="295" t="s">
        <v>613</v>
      </c>
      <c r="C364" s="296" t="s">
        <v>311</v>
      </c>
      <c r="D364" s="297" t="s">
        <v>90</v>
      </c>
      <c r="E364" s="297" t="s">
        <v>86</v>
      </c>
      <c r="F364" s="298" t="s">
        <v>113</v>
      </c>
      <c r="G364" s="298" t="str">
        <f t="shared" si="5"/>
        <v>080455</v>
      </c>
      <c r="H364" s="295" t="s">
        <v>68</v>
      </c>
    </row>
    <row r="365" spans="1:8" ht="15">
      <c r="A365" s="295" t="s">
        <v>581</v>
      </c>
      <c r="B365" s="295" t="s">
        <v>328</v>
      </c>
      <c r="C365" s="296" t="s">
        <v>328</v>
      </c>
      <c r="D365" s="297" t="s">
        <v>90</v>
      </c>
      <c r="E365" s="297" t="s">
        <v>87</v>
      </c>
      <c r="F365" s="298" t="s">
        <v>44</v>
      </c>
      <c r="G365" s="298" t="str">
        <f t="shared" si="5"/>
        <v>080550</v>
      </c>
      <c r="H365" s="295" t="s">
        <v>68</v>
      </c>
    </row>
    <row r="366" spans="1:8" ht="15">
      <c r="A366" s="295" t="s">
        <v>581</v>
      </c>
      <c r="B366" s="295" t="s">
        <v>328</v>
      </c>
      <c r="C366" s="296" t="s">
        <v>619</v>
      </c>
      <c r="D366" s="297" t="s">
        <v>90</v>
      </c>
      <c r="E366" s="297" t="s">
        <v>87</v>
      </c>
      <c r="F366" s="298" t="s">
        <v>109</v>
      </c>
      <c r="G366" s="298" t="str">
        <f t="shared" si="5"/>
        <v>080551</v>
      </c>
      <c r="H366" s="295" t="s">
        <v>68</v>
      </c>
    </row>
    <row r="367" spans="1:8" ht="15">
      <c r="A367" s="295" t="s">
        <v>581</v>
      </c>
      <c r="B367" s="295" t="s">
        <v>328</v>
      </c>
      <c r="C367" s="296" t="s">
        <v>620</v>
      </c>
      <c r="D367" s="297" t="s">
        <v>90</v>
      </c>
      <c r="E367" s="297" t="s">
        <v>87</v>
      </c>
      <c r="F367" s="298" t="s">
        <v>110</v>
      </c>
      <c r="G367" s="298" t="str">
        <f t="shared" si="5"/>
        <v>080552</v>
      </c>
      <c r="H367" s="295" t="s">
        <v>68</v>
      </c>
    </row>
    <row r="368" spans="1:8" ht="15">
      <c r="A368" s="295" t="s">
        <v>581</v>
      </c>
      <c r="B368" s="295" t="s">
        <v>328</v>
      </c>
      <c r="C368" s="296" t="s">
        <v>621</v>
      </c>
      <c r="D368" s="297" t="s">
        <v>90</v>
      </c>
      <c r="E368" s="297" t="s">
        <v>87</v>
      </c>
      <c r="F368" s="298" t="s">
        <v>111</v>
      </c>
      <c r="G368" s="298" t="str">
        <f t="shared" si="5"/>
        <v>080553</v>
      </c>
      <c r="H368" s="295" t="s">
        <v>68</v>
      </c>
    </row>
    <row r="369" spans="1:8" ht="15">
      <c r="A369" s="295" t="s">
        <v>581</v>
      </c>
      <c r="B369" s="295" t="s">
        <v>328</v>
      </c>
      <c r="C369" s="296" t="s">
        <v>622</v>
      </c>
      <c r="D369" s="297" t="s">
        <v>90</v>
      </c>
      <c r="E369" s="297" t="s">
        <v>87</v>
      </c>
      <c r="F369" s="298" t="s">
        <v>112</v>
      </c>
      <c r="G369" s="298" t="str">
        <f t="shared" si="5"/>
        <v>080554</v>
      </c>
      <c r="H369" s="295" t="s">
        <v>68</v>
      </c>
    </row>
    <row r="370" spans="1:8" ht="15">
      <c r="A370" s="295" t="s">
        <v>581</v>
      </c>
      <c r="B370" s="295" t="s">
        <v>328</v>
      </c>
      <c r="C370" s="296" t="s">
        <v>623</v>
      </c>
      <c r="D370" s="297" t="s">
        <v>90</v>
      </c>
      <c r="E370" s="297" t="s">
        <v>87</v>
      </c>
      <c r="F370" s="298" t="s">
        <v>113</v>
      </c>
      <c r="G370" s="298" t="str">
        <f t="shared" si="5"/>
        <v>080555</v>
      </c>
      <c r="H370" s="295" t="s">
        <v>68</v>
      </c>
    </row>
    <row r="371" spans="1:8" ht="15">
      <c r="A371" s="295" t="s">
        <v>581</v>
      </c>
      <c r="B371" s="295" t="s">
        <v>328</v>
      </c>
      <c r="C371" s="296" t="s">
        <v>408</v>
      </c>
      <c r="D371" s="297" t="s">
        <v>90</v>
      </c>
      <c r="E371" s="297" t="s">
        <v>87</v>
      </c>
      <c r="F371" s="298" t="s">
        <v>114</v>
      </c>
      <c r="G371" s="298" t="str">
        <f t="shared" si="5"/>
        <v>080556</v>
      </c>
      <c r="H371" s="295" t="s">
        <v>68</v>
      </c>
    </row>
    <row r="372" spans="1:8" ht="15">
      <c r="A372" s="295" t="s">
        <v>581</v>
      </c>
      <c r="B372" s="295" t="s">
        <v>328</v>
      </c>
      <c r="C372" s="296" t="s">
        <v>624</v>
      </c>
      <c r="D372" s="297" t="s">
        <v>90</v>
      </c>
      <c r="E372" s="297" t="s">
        <v>87</v>
      </c>
      <c r="F372" s="298" t="s">
        <v>115</v>
      </c>
      <c r="G372" s="298" t="str">
        <f t="shared" si="5"/>
        <v>080557</v>
      </c>
      <c r="H372" s="295" t="s">
        <v>68</v>
      </c>
    </row>
    <row r="373" spans="1:8" ht="15">
      <c r="A373" s="295" t="s">
        <v>581</v>
      </c>
      <c r="B373" s="295" t="s">
        <v>328</v>
      </c>
      <c r="C373" s="296" t="s">
        <v>625</v>
      </c>
      <c r="D373" s="297" t="s">
        <v>90</v>
      </c>
      <c r="E373" s="297" t="s">
        <v>87</v>
      </c>
      <c r="F373" s="298" t="s">
        <v>116</v>
      </c>
      <c r="G373" s="298" t="str">
        <f t="shared" si="5"/>
        <v>080558</v>
      </c>
      <c r="H373" s="295" t="s">
        <v>68</v>
      </c>
    </row>
    <row r="374" spans="1:8" ht="15">
      <c r="A374" s="295" t="s">
        <v>581</v>
      </c>
      <c r="B374" s="295" t="s">
        <v>328</v>
      </c>
      <c r="C374" s="296" t="s">
        <v>626</v>
      </c>
      <c r="D374" s="297" t="s">
        <v>90</v>
      </c>
      <c r="E374" s="297" t="s">
        <v>87</v>
      </c>
      <c r="F374" s="298" t="s">
        <v>117</v>
      </c>
      <c r="G374" s="298" t="str">
        <f t="shared" si="5"/>
        <v>080559</v>
      </c>
      <c r="H374" s="295" t="s">
        <v>68</v>
      </c>
    </row>
    <row r="375" spans="1:8" ht="15">
      <c r="A375" s="295" t="s">
        <v>581</v>
      </c>
      <c r="B375" s="295" t="s">
        <v>328</v>
      </c>
      <c r="C375" s="296" t="s">
        <v>627</v>
      </c>
      <c r="D375" s="297" t="s">
        <v>90</v>
      </c>
      <c r="E375" s="297" t="s">
        <v>87</v>
      </c>
      <c r="F375" s="298" t="s">
        <v>118</v>
      </c>
      <c r="G375" s="298" t="str">
        <f t="shared" si="5"/>
        <v>080560</v>
      </c>
      <c r="H375" s="295" t="s">
        <v>68</v>
      </c>
    </row>
    <row r="376" spans="1:8" ht="15">
      <c r="A376" s="295" t="s">
        <v>581</v>
      </c>
      <c r="B376" s="295" t="s">
        <v>328</v>
      </c>
      <c r="C376" s="296" t="s">
        <v>628</v>
      </c>
      <c r="D376" s="297" t="s">
        <v>90</v>
      </c>
      <c r="E376" s="297" t="s">
        <v>87</v>
      </c>
      <c r="F376" s="298" t="s">
        <v>119</v>
      </c>
      <c r="G376" s="298" t="str">
        <f t="shared" si="5"/>
        <v>080561</v>
      </c>
      <c r="H376" s="295" t="s">
        <v>68</v>
      </c>
    </row>
    <row r="377" spans="1:8" ht="15">
      <c r="A377" s="295" t="s">
        <v>581</v>
      </c>
      <c r="B377" s="295" t="s">
        <v>328</v>
      </c>
      <c r="C377" s="296" t="s">
        <v>629</v>
      </c>
      <c r="D377" s="297" t="s">
        <v>90</v>
      </c>
      <c r="E377" s="297" t="s">
        <v>87</v>
      </c>
      <c r="F377" s="298" t="s">
        <v>120</v>
      </c>
      <c r="G377" s="298" t="str">
        <f t="shared" si="5"/>
        <v>080562</v>
      </c>
      <c r="H377" s="295" t="s">
        <v>68</v>
      </c>
    </row>
    <row r="378" spans="1:8" ht="15">
      <c r="A378" s="295" t="s">
        <v>581</v>
      </c>
      <c r="B378" s="295" t="s">
        <v>630</v>
      </c>
      <c r="C378" s="296" t="s">
        <v>630</v>
      </c>
      <c r="D378" s="297" t="s">
        <v>90</v>
      </c>
      <c r="E378" s="297" t="s">
        <v>88</v>
      </c>
      <c r="F378" s="298" t="s">
        <v>44</v>
      </c>
      <c r="G378" s="298" t="str">
        <f t="shared" si="5"/>
        <v>080650</v>
      </c>
      <c r="H378" s="295" t="s">
        <v>68</v>
      </c>
    </row>
    <row r="379" spans="1:8" ht="15">
      <c r="A379" s="295" t="s">
        <v>581</v>
      </c>
      <c r="B379" s="295" t="s">
        <v>630</v>
      </c>
      <c r="C379" s="296" t="s">
        <v>311</v>
      </c>
      <c r="D379" s="297" t="s">
        <v>90</v>
      </c>
      <c r="E379" s="297" t="s">
        <v>88</v>
      </c>
      <c r="F379" s="298" t="s">
        <v>109</v>
      </c>
      <c r="G379" s="298" t="str">
        <f t="shared" si="5"/>
        <v>080651</v>
      </c>
      <c r="H379" s="295" t="s">
        <v>68</v>
      </c>
    </row>
    <row r="380" spans="1:8" ht="15">
      <c r="A380" s="295" t="s">
        <v>581</v>
      </c>
      <c r="B380" s="295" t="s">
        <v>630</v>
      </c>
      <c r="C380" s="296" t="s">
        <v>631</v>
      </c>
      <c r="D380" s="297" t="s">
        <v>90</v>
      </c>
      <c r="E380" s="297" t="s">
        <v>88</v>
      </c>
      <c r="F380" s="298" t="s">
        <v>110</v>
      </c>
      <c r="G380" s="298" t="str">
        <f t="shared" si="5"/>
        <v>080652</v>
      </c>
      <c r="H380" s="295" t="s">
        <v>68</v>
      </c>
    </row>
    <row r="381" spans="1:8" ht="15">
      <c r="A381" s="295" t="s">
        <v>581</v>
      </c>
      <c r="B381" s="295" t="s">
        <v>630</v>
      </c>
      <c r="C381" s="296" t="s">
        <v>632</v>
      </c>
      <c r="D381" s="297" t="s">
        <v>90</v>
      </c>
      <c r="E381" s="297" t="s">
        <v>88</v>
      </c>
      <c r="F381" s="298" t="s">
        <v>111</v>
      </c>
      <c r="G381" s="298" t="str">
        <f t="shared" si="5"/>
        <v>080653</v>
      </c>
      <c r="H381" s="295" t="s">
        <v>68</v>
      </c>
    </row>
    <row r="382" spans="1:8" ht="15">
      <c r="A382" s="295" t="s">
        <v>581</v>
      </c>
      <c r="B382" s="295" t="s">
        <v>630</v>
      </c>
      <c r="C382" s="296" t="s">
        <v>633</v>
      </c>
      <c r="D382" s="297" t="s">
        <v>90</v>
      </c>
      <c r="E382" s="297" t="s">
        <v>88</v>
      </c>
      <c r="F382" s="298" t="s">
        <v>112</v>
      </c>
      <c r="G382" s="298" t="str">
        <f t="shared" si="5"/>
        <v>080654</v>
      </c>
      <c r="H382" s="295" t="s">
        <v>68</v>
      </c>
    </row>
    <row r="383" spans="1:8" ht="15">
      <c r="A383" s="295" t="s">
        <v>581</v>
      </c>
      <c r="B383" s="295" t="s">
        <v>634</v>
      </c>
      <c r="C383" s="296" t="s">
        <v>635</v>
      </c>
      <c r="D383" s="297" t="s">
        <v>90</v>
      </c>
      <c r="E383" s="297" t="s">
        <v>89</v>
      </c>
      <c r="F383" s="298" t="s">
        <v>44</v>
      </c>
      <c r="G383" s="298" t="str">
        <f t="shared" si="5"/>
        <v>080750</v>
      </c>
      <c r="H383" s="295" t="s">
        <v>68</v>
      </c>
    </row>
    <row r="384" spans="1:8" ht="15">
      <c r="A384" s="295" t="s">
        <v>581</v>
      </c>
      <c r="B384" s="295" t="s">
        <v>634</v>
      </c>
      <c r="C384" s="296" t="s">
        <v>636</v>
      </c>
      <c r="D384" s="297" t="s">
        <v>90</v>
      </c>
      <c r="E384" s="297" t="s">
        <v>89</v>
      </c>
      <c r="F384" s="298" t="s">
        <v>109</v>
      </c>
      <c r="G384" s="298" t="str">
        <f t="shared" si="5"/>
        <v>080751</v>
      </c>
      <c r="H384" s="295" t="s">
        <v>68</v>
      </c>
    </row>
    <row r="385" spans="1:8" ht="15">
      <c r="A385" s="295" t="s">
        <v>581</v>
      </c>
      <c r="B385" s="295" t="s">
        <v>634</v>
      </c>
      <c r="C385" s="296" t="s">
        <v>637</v>
      </c>
      <c r="D385" s="297" t="s">
        <v>90</v>
      </c>
      <c r="E385" s="297" t="s">
        <v>89</v>
      </c>
      <c r="F385" s="298" t="s">
        <v>110</v>
      </c>
      <c r="G385" s="298" t="str">
        <f t="shared" si="5"/>
        <v>080752</v>
      </c>
      <c r="H385" s="295" t="s">
        <v>68</v>
      </c>
    </row>
    <row r="386" spans="1:8" ht="15">
      <c r="A386" s="295" t="s">
        <v>581</v>
      </c>
      <c r="B386" s="295" t="s">
        <v>634</v>
      </c>
      <c r="C386" s="296" t="s">
        <v>638</v>
      </c>
      <c r="D386" s="297" t="s">
        <v>90</v>
      </c>
      <c r="E386" s="297" t="s">
        <v>89</v>
      </c>
      <c r="F386" s="298" t="s">
        <v>111</v>
      </c>
      <c r="G386" s="298" t="str">
        <f t="shared" si="5"/>
        <v>080753</v>
      </c>
      <c r="H386" s="295" t="s">
        <v>68</v>
      </c>
    </row>
    <row r="387" spans="1:8" ht="15">
      <c r="A387" s="295" t="s">
        <v>581</v>
      </c>
      <c r="B387" s="295" t="s">
        <v>634</v>
      </c>
      <c r="C387" s="296" t="s">
        <v>639</v>
      </c>
      <c r="D387" s="297" t="s">
        <v>90</v>
      </c>
      <c r="E387" s="297" t="s">
        <v>89</v>
      </c>
      <c r="F387" s="298" t="s">
        <v>112</v>
      </c>
      <c r="G387" s="298" t="str">
        <f aca="true" t="shared" si="6" ref="G387:G450">CONCATENATE(D387,E387,F387)</f>
        <v>080754</v>
      </c>
      <c r="H387" s="295" t="s">
        <v>68</v>
      </c>
    </row>
    <row r="388" spans="1:8" ht="15">
      <c r="A388" s="295" t="s">
        <v>581</v>
      </c>
      <c r="B388" s="295" t="s">
        <v>634</v>
      </c>
      <c r="C388" s="296" t="s">
        <v>640</v>
      </c>
      <c r="D388" s="297" t="s">
        <v>90</v>
      </c>
      <c r="E388" s="297" t="s">
        <v>89</v>
      </c>
      <c r="F388" s="298" t="s">
        <v>113</v>
      </c>
      <c r="G388" s="298" t="str">
        <f t="shared" si="6"/>
        <v>080755</v>
      </c>
      <c r="H388" s="295" t="s">
        <v>68</v>
      </c>
    </row>
    <row r="389" spans="1:8" ht="15">
      <c r="A389" s="295" t="s">
        <v>1246</v>
      </c>
      <c r="B389" s="295" t="s">
        <v>641</v>
      </c>
      <c r="C389" s="296" t="s">
        <v>641</v>
      </c>
      <c r="D389" s="297" t="s">
        <v>104</v>
      </c>
      <c r="E389" s="297" t="s">
        <v>90</v>
      </c>
      <c r="F389" s="298" t="s">
        <v>44</v>
      </c>
      <c r="G389" s="298" t="str">
        <f t="shared" si="6"/>
        <v>230850</v>
      </c>
      <c r="H389" s="295" t="s">
        <v>68</v>
      </c>
    </row>
    <row r="390" spans="1:8" ht="15">
      <c r="A390" s="295" t="s">
        <v>642</v>
      </c>
      <c r="B390" s="295" t="s">
        <v>643</v>
      </c>
      <c r="C390" s="296" t="s">
        <v>643</v>
      </c>
      <c r="D390" s="297" t="s">
        <v>91</v>
      </c>
      <c r="E390" s="297" t="s">
        <v>43</v>
      </c>
      <c r="F390" s="298" t="s">
        <v>44</v>
      </c>
      <c r="G390" s="298" t="str">
        <f t="shared" si="6"/>
        <v>090150</v>
      </c>
      <c r="H390" s="295" t="s">
        <v>156</v>
      </c>
    </row>
    <row r="391" spans="1:8" ht="15">
      <c r="A391" s="295" t="s">
        <v>642</v>
      </c>
      <c r="B391" s="295" t="s">
        <v>643</v>
      </c>
      <c r="C391" s="296" t="s">
        <v>644</v>
      </c>
      <c r="D391" s="297" t="s">
        <v>91</v>
      </c>
      <c r="E391" s="297" t="s">
        <v>43</v>
      </c>
      <c r="F391" s="298" t="s">
        <v>110</v>
      </c>
      <c r="G391" s="298" t="str">
        <f t="shared" si="6"/>
        <v>090152</v>
      </c>
      <c r="H391" s="295" t="s">
        <v>68</v>
      </c>
    </row>
    <row r="392" spans="1:8" ht="15">
      <c r="A392" s="295" t="s">
        <v>642</v>
      </c>
      <c r="B392" s="295" t="s">
        <v>643</v>
      </c>
      <c r="C392" s="296" t="s">
        <v>645</v>
      </c>
      <c r="D392" s="297" t="s">
        <v>91</v>
      </c>
      <c r="E392" s="297" t="s">
        <v>43</v>
      </c>
      <c r="F392" s="298" t="s">
        <v>111</v>
      </c>
      <c r="G392" s="298" t="str">
        <f t="shared" si="6"/>
        <v>090153</v>
      </c>
      <c r="H392" s="295" t="s">
        <v>68</v>
      </c>
    </row>
    <row r="393" spans="1:8" ht="15">
      <c r="A393" s="295" t="s">
        <v>642</v>
      </c>
      <c r="B393" s="295" t="s">
        <v>643</v>
      </c>
      <c r="C393" s="296" t="s">
        <v>646</v>
      </c>
      <c r="D393" s="297" t="s">
        <v>91</v>
      </c>
      <c r="E393" s="297" t="s">
        <v>43</v>
      </c>
      <c r="F393" s="298" t="s">
        <v>114</v>
      </c>
      <c r="G393" s="298" t="str">
        <f t="shared" si="6"/>
        <v>090156</v>
      </c>
      <c r="H393" s="295" t="s">
        <v>68</v>
      </c>
    </row>
    <row r="394" spans="1:8" ht="15">
      <c r="A394" s="295" t="s">
        <v>642</v>
      </c>
      <c r="B394" s="295" t="s">
        <v>643</v>
      </c>
      <c r="C394" s="296" t="s">
        <v>647</v>
      </c>
      <c r="D394" s="297" t="s">
        <v>91</v>
      </c>
      <c r="E394" s="297" t="s">
        <v>43</v>
      </c>
      <c r="F394" s="298" t="s">
        <v>115</v>
      </c>
      <c r="G394" s="298" t="str">
        <f t="shared" si="6"/>
        <v>090157</v>
      </c>
      <c r="H394" s="295" t="s">
        <v>68</v>
      </c>
    </row>
    <row r="395" spans="1:8" ht="15">
      <c r="A395" s="295" t="s">
        <v>642</v>
      </c>
      <c r="B395" s="295" t="s">
        <v>643</v>
      </c>
      <c r="C395" s="296" t="s">
        <v>648</v>
      </c>
      <c r="D395" s="297" t="s">
        <v>91</v>
      </c>
      <c r="E395" s="297" t="s">
        <v>43</v>
      </c>
      <c r="F395" s="298" t="s">
        <v>116</v>
      </c>
      <c r="G395" s="298" t="str">
        <f t="shared" si="6"/>
        <v>090158</v>
      </c>
      <c r="H395" s="295" t="s">
        <v>68</v>
      </c>
    </row>
    <row r="396" spans="1:8" ht="15">
      <c r="A396" s="295" t="s">
        <v>642</v>
      </c>
      <c r="B396" s="295" t="s">
        <v>649</v>
      </c>
      <c r="C396" s="296" t="s">
        <v>650</v>
      </c>
      <c r="D396" s="297" t="s">
        <v>91</v>
      </c>
      <c r="E396" s="297" t="s">
        <v>84</v>
      </c>
      <c r="F396" s="298" t="s">
        <v>44</v>
      </c>
      <c r="G396" s="298" t="str">
        <f t="shared" si="6"/>
        <v>090250</v>
      </c>
      <c r="H396" s="295" t="s">
        <v>68</v>
      </c>
    </row>
    <row r="397" spans="1:8" ht="15">
      <c r="A397" s="295" t="s">
        <v>642</v>
      </c>
      <c r="B397" s="295" t="s">
        <v>651</v>
      </c>
      <c r="C397" s="296" t="s">
        <v>651</v>
      </c>
      <c r="D397" s="297" t="s">
        <v>91</v>
      </c>
      <c r="E397" s="297" t="s">
        <v>85</v>
      </c>
      <c r="F397" s="298" t="s">
        <v>44</v>
      </c>
      <c r="G397" s="298" t="str">
        <f t="shared" si="6"/>
        <v>090350</v>
      </c>
      <c r="H397" s="295" t="s">
        <v>68</v>
      </c>
    </row>
    <row r="398" spans="1:8" ht="15">
      <c r="A398" s="295" t="s">
        <v>642</v>
      </c>
      <c r="B398" s="295" t="s">
        <v>652</v>
      </c>
      <c r="C398" s="296" t="s">
        <v>652</v>
      </c>
      <c r="D398" s="297" t="s">
        <v>91</v>
      </c>
      <c r="E398" s="297" t="s">
        <v>86</v>
      </c>
      <c r="F398" s="298" t="s">
        <v>44</v>
      </c>
      <c r="G398" s="298" t="str">
        <f t="shared" si="6"/>
        <v>090450</v>
      </c>
      <c r="H398" s="295" t="s">
        <v>68</v>
      </c>
    </row>
    <row r="399" spans="1:8" ht="15">
      <c r="A399" s="295" t="s">
        <v>642</v>
      </c>
      <c r="B399" s="295" t="s">
        <v>653</v>
      </c>
      <c r="C399" s="296" t="s">
        <v>653</v>
      </c>
      <c r="D399" s="297" t="s">
        <v>91</v>
      </c>
      <c r="E399" s="297" t="s">
        <v>87</v>
      </c>
      <c r="F399" s="298" t="s">
        <v>44</v>
      </c>
      <c r="G399" s="298" t="str">
        <f t="shared" si="6"/>
        <v>090550</v>
      </c>
      <c r="H399" s="295" t="s">
        <v>68</v>
      </c>
    </row>
    <row r="400" spans="1:8" ht="15">
      <c r="A400" s="295" t="s">
        <v>642</v>
      </c>
      <c r="B400" s="295" t="s">
        <v>653</v>
      </c>
      <c r="C400" s="296" t="s">
        <v>654</v>
      </c>
      <c r="D400" s="297" t="s">
        <v>91</v>
      </c>
      <c r="E400" s="297" t="s">
        <v>87</v>
      </c>
      <c r="F400" s="298" t="s">
        <v>109</v>
      </c>
      <c r="G400" s="298" t="str">
        <f t="shared" si="6"/>
        <v>090551</v>
      </c>
      <c r="H400" s="295" t="s">
        <v>68</v>
      </c>
    </row>
    <row r="401" spans="1:8" ht="15">
      <c r="A401" s="295" t="s">
        <v>642</v>
      </c>
      <c r="B401" s="295" t="s">
        <v>606</v>
      </c>
      <c r="C401" s="296" t="s">
        <v>606</v>
      </c>
      <c r="D401" s="297" t="s">
        <v>91</v>
      </c>
      <c r="E401" s="297" t="s">
        <v>88</v>
      </c>
      <c r="F401" s="298" t="s">
        <v>44</v>
      </c>
      <c r="G401" s="298" t="str">
        <f t="shared" si="6"/>
        <v>090650</v>
      </c>
      <c r="H401" s="295" t="s">
        <v>68</v>
      </c>
    </row>
    <row r="402" spans="1:8" ht="15">
      <c r="A402" s="295" t="s">
        <v>642</v>
      </c>
      <c r="B402" s="295" t="s">
        <v>606</v>
      </c>
      <c r="C402" s="296" t="s">
        <v>655</v>
      </c>
      <c r="D402" s="297" t="s">
        <v>91</v>
      </c>
      <c r="E402" s="297" t="s">
        <v>88</v>
      </c>
      <c r="F402" s="298" t="s">
        <v>110</v>
      </c>
      <c r="G402" s="298" t="str">
        <f t="shared" si="6"/>
        <v>090652</v>
      </c>
      <c r="H402" s="295" t="s">
        <v>68</v>
      </c>
    </row>
    <row r="403" spans="1:8" ht="15">
      <c r="A403" s="295" t="s">
        <v>642</v>
      </c>
      <c r="B403" s="295" t="s">
        <v>606</v>
      </c>
      <c r="C403" s="296" t="s">
        <v>656</v>
      </c>
      <c r="D403" s="297" t="s">
        <v>91</v>
      </c>
      <c r="E403" s="297" t="s">
        <v>88</v>
      </c>
      <c r="F403" s="298" t="s">
        <v>111</v>
      </c>
      <c r="G403" s="298" t="str">
        <f t="shared" si="6"/>
        <v>090653</v>
      </c>
      <c r="H403" s="295" t="s">
        <v>68</v>
      </c>
    </row>
    <row r="404" spans="1:8" ht="15">
      <c r="A404" s="295" t="s">
        <v>642</v>
      </c>
      <c r="B404" s="295" t="s">
        <v>606</v>
      </c>
      <c r="C404" s="296" t="s">
        <v>657</v>
      </c>
      <c r="D404" s="297" t="s">
        <v>91</v>
      </c>
      <c r="E404" s="297" t="s">
        <v>88</v>
      </c>
      <c r="F404" s="298" t="s">
        <v>112</v>
      </c>
      <c r="G404" s="298" t="str">
        <f t="shared" si="6"/>
        <v>090654</v>
      </c>
      <c r="H404" s="295" t="s">
        <v>68</v>
      </c>
    </row>
    <row r="405" spans="1:8" ht="15">
      <c r="A405" s="295" t="s">
        <v>642</v>
      </c>
      <c r="B405" s="295" t="s">
        <v>606</v>
      </c>
      <c r="C405" s="296" t="s">
        <v>658</v>
      </c>
      <c r="D405" s="297" t="s">
        <v>91</v>
      </c>
      <c r="E405" s="297" t="s">
        <v>88</v>
      </c>
      <c r="F405" s="298" t="s">
        <v>114</v>
      </c>
      <c r="G405" s="298" t="str">
        <f t="shared" si="6"/>
        <v>090656</v>
      </c>
      <c r="H405" s="295" t="s">
        <v>68</v>
      </c>
    </row>
    <row r="406" spans="1:8" ht="15">
      <c r="A406" s="295" t="s">
        <v>642</v>
      </c>
      <c r="B406" s="295" t="s">
        <v>659</v>
      </c>
      <c r="C406" s="296" t="s">
        <v>660</v>
      </c>
      <c r="D406" s="297" t="s">
        <v>91</v>
      </c>
      <c r="E406" s="297" t="s">
        <v>89</v>
      </c>
      <c r="F406" s="298" t="s">
        <v>44</v>
      </c>
      <c r="G406" s="298" t="str">
        <f t="shared" si="6"/>
        <v>090750</v>
      </c>
      <c r="H406" s="295" t="s">
        <v>68</v>
      </c>
    </row>
    <row r="407" spans="1:8" ht="15">
      <c r="A407" s="295" t="s">
        <v>642</v>
      </c>
      <c r="B407" s="295" t="s">
        <v>661</v>
      </c>
      <c r="C407" s="296" t="s">
        <v>662</v>
      </c>
      <c r="D407" s="297" t="s">
        <v>91</v>
      </c>
      <c r="E407" s="297" t="s">
        <v>90</v>
      </c>
      <c r="F407" s="298" t="s">
        <v>44</v>
      </c>
      <c r="G407" s="298" t="str">
        <f t="shared" si="6"/>
        <v>090850</v>
      </c>
      <c r="H407" s="295" t="s">
        <v>68</v>
      </c>
    </row>
    <row r="408" spans="1:8" ht="15">
      <c r="A408" s="295" t="s">
        <v>642</v>
      </c>
      <c r="B408" s="295" t="s">
        <v>661</v>
      </c>
      <c r="C408" s="296" t="s">
        <v>663</v>
      </c>
      <c r="D408" s="297" t="s">
        <v>91</v>
      </c>
      <c r="E408" s="297" t="s">
        <v>90</v>
      </c>
      <c r="F408" s="298" t="s">
        <v>109</v>
      </c>
      <c r="G408" s="298" t="str">
        <f t="shared" si="6"/>
        <v>090851</v>
      </c>
      <c r="H408" s="295" t="s">
        <v>68</v>
      </c>
    </row>
    <row r="409" spans="1:8" ht="15">
      <c r="A409" s="295" t="s">
        <v>642</v>
      </c>
      <c r="B409" s="295" t="s">
        <v>661</v>
      </c>
      <c r="C409" s="296" t="s">
        <v>664</v>
      </c>
      <c r="D409" s="297" t="s">
        <v>91</v>
      </c>
      <c r="E409" s="297" t="s">
        <v>90</v>
      </c>
      <c r="F409" s="298" t="s">
        <v>110</v>
      </c>
      <c r="G409" s="298" t="str">
        <f t="shared" si="6"/>
        <v>090852</v>
      </c>
      <c r="H409" s="295" t="s">
        <v>68</v>
      </c>
    </row>
    <row r="410" spans="1:8" ht="15">
      <c r="A410" s="295" t="s">
        <v>642</v>
      </c>
      <c r="B410" s="295" t="s">
        <v>665</v>
      </c>
      <c r="C410" s="296" t="s">
        <v>666</v>
      </c>
      <c r="D410" s="297" t="s">
        <v>91</v>
      </c>
      <c r="E410" s="297" t="s">
        <v>91</v>
      </c>
      <c r="F410" s="298" t="s">
        <v>44</v>
      </c>
      <c r="G410" s="298" t="str">
        <f t="shared" si="6"/>
        <v>090950</v>
      </c>
      <c r="H410" s="295" t="s">
        <v>68</v>
      </c>
    </row>
    <row r="411" spans="1:8" ht="15">
      <c r="A411" s="295" t="s">
        <v>642</v>
      </c>
      <c r="B411" s="295" t="s">
        <v>530</v>
      </c>
      <c r="C411" s="296" t="s">
        <v>530</v>
      </c>
      <c r="D411" s="297" t="s">
        <v>91</v>
      </c>
      <c r="E411" s="297" t="s">
        <v>92</v>
      </c>
      <c r="F411" s="298" t="s">
        <v>44</v>
      </c>
      <c r="G411" s="298" t="str">
        <f t="shared" si="6"/>
        <v>091050</v>
      </c>
      <c r="H411" s="295" t="s">
        <v>68</v>
      </c>
    </row>
    <row r="412" spans="1:8" ht="15">
      <c r="A412" s="295" t="s">
        <v>642</v>
      </c>
      <c r="B412" s="295" t="s">
        <v>530</v>
      </c>
      <c r="C412" s="296" t="s">
        <v>667</v>
      </c>
      <c r="D412" s="297" t="s">
        <v>91</v>
      </c>
      <c r="E412" s="297" t="s">
        <v>92</v>
      </c>
      <c r="F412" s="298" t="s">
        <v>109</v>
      </c>
      <c r="G412" s="298" t="str">
        <f t="shared" si="6"/>
        <v>091051</v>
      </c>
      <c r="H412" s="295" t="s">
        <v>68</v>
      </c>
    </row>
    <row r="413" spans="1:8" ht="15">
      <c r="A413" s="295" t="s">
        <v>642</v>
      </c>
      <c r="B413" s="295" t="s">
        <v>530</v>
      </c>
      <c r="C413" s="296" t="s">
        <v>668</v>
      </c>
      <c r="D413" s="297" t="s">
        <v>91</v>
      </c>
      <c r="E413" s="297" t="s">
        <v>92</v>
      </c>
      <c r="F413" s="298" t="s">
        <v>111</v>
      </c>
      <c r="G413" s="298" t="str">
        <f t="shared" si="6"/>
        <v>091053</v>
      </c>
      <c r="H413" s="295" t="s">
        <v>68</v>
      </c>
    </row>
    <row r="414" spans="1:8" ht="15">
      <c r="A414" s="295" t="s">
        <v>642</v>
      </c>
      <c r="B414" s="295" t="s">
        <v>530</v>
      </c>
      <c r="C414" s="296" t="s">
        <v>669</v>
      </c>
      <c r="D414" s="297" t="s">
        <v>91</v>
      </c>
      <c r="E414" s="297" t="s">
        <v>92</v>
      </c>
      <c r="F414" s="298" t="s">
        <v>112</v>
      </c>
      <c r="G414" s="298" t="str">
        <f t="shared" si="6"/>
        <v>091054</v>
      </c>
      <c r="H414" s="295" t="s">
        <v>68</v>
      </c>
    </row>
    <row r="415" spans="1:8" ht="15">
      <c r="A415" s="295" t="s">
        <v>642</v>
      </c>
      <c r="B415" s="295" t="s">
        <v>670</v>
      </c>
      <c r="C415" s="296" t="s">
        <v>670</v>
      </c>
      <c r="D415" s="297" t="s">
        <v>91</v>
      </c>
      <c r="E415" s="297" t="s">
        <v>93</v>
      </c>
      <c r="F415" s="298" t="s">
        <v>44</v>
      </c>
      <c r="G415" s="298" t="str">
        <f t="shared" si="6"/>
        <v>091150</v>
      </c>
      <c r="H415" s="295" t="s">
        <v>68</v>
      </c>
    </row>
    <row r="416" spans="1:8" ht="15">
      <c r="A416" s="295" t="s">
        <v>642</v>
      </c>
      <c r="B416" s="295" t="s">
        <v>670</v>
      </c>
      <c r="C416" s="296" t="s">
        <v>671</v>
      </c>
      <c r="D416" s="297" t="s">
        <v>91</v>
      </c>
      <c r="E416" s="297" t="s">
        <v>93</v>
      </c>
      <c r="F416" s="298" t="s">
        <v>109</v>
      </c>
      <c r="G416" s="298" t="str">
        <f t="shared" si="6"/>
        <v>091151</v>
      </c>
      <c r="H416" s="295" t="s">
        <v>68</v>
      </c>
    </row>
    <row r="417" spans="1:8" ht="15">
      <c r="A417" s="295" t="s">
        <v>642</v>
      </c>
      <c r="B417" s="295" t="s">
        <v>670</v>
      </c>
      <c r="C417" s="296" t="s">
        <v>672</v>
      </c>
      <c r="D417" s="297" t="s">
        <v>91</v>
      </c>
      <c r="E417" s="297" t="s">
        <v>93</v>
      </c>
      <c r="F417" s="298" t="s">
        <v>110</v>
      </c>
      <c r="G417" s="298" t="str">
        <f t="shared" si="6"/>
        <v>091152</v>
      </c>
      <c r="H417" s="295" t="s">
        <v>68</v>
      </c>
    </row>
    <row r="418" spans="1:8" ht="15">
      <c r="A418" s="295" t="s">
        <v>642</v>
      </c>
      <c r="B418" s="295" t="s">
        <v>670</v>
      </c>
      <c r="C418" s="296" t="s">
        <v>673</v>
      </c>
      <c r="D418" s="297" t="s">
        <v>91</v>
      </c>
      <c r="E418" s="297" t="s">
        <v>93</v>
      </c>
      <c r="F418" s="298" t="s">
        <v>111</v>
      </c>
      <c r="G418" s="298" t="str">
        <f t="shared" si="6"/>
        <v>091153</v>
      </c>
      <c r="H418" s="295" t="s">
        <v>68</v>
      </c>
    </row>
    <row r="419" spans="1:8" ht="15">
      <c r="A419" s="295" t="s">
        <v>642</v>
      </c>
      <c r="B419" s="295" t="s">
        <v>670</v>
      </c>
      <c r="C419" s="296" t="s">
        <v>674</v>
      </c>
      <c r="D419" s="297" t="s">
        <v>91</v>
      </c>
      <c r="E419" s="297" t="s">
        <v>93</v>
      </c>
      <c r="F419" s="298" t="s">
        <v>112</v>
      </c>
      <c r="G419" s="298" t="str">
        <f t="shared" si="6"/>
        <v>091154</v>
      </c>
      <c r="H419" s="295" t="s">
        <v>68</v>
      </c>
    </row>
    <row r="420" spans="1:8" ht="15">
      <c r="A420" s="295" t="s">
        <v>642</v>
      </c>
      <c r="B420" s="295" t="s">
        <v>675</v>
      </c>
      <c r="C420" s="296" t="s">
        <v>675</v>
      </c>
      <c r="D420" s="297" t="s">
        <v>91</v>
      </c>
      <c r="E420" s="297" t="s">
        <v>94</v>
      </c>
      <c r="F420" s="298" t="s">
        <v>44</v>
      </c>
      <c r="G420" s="298" t="str">
        <f t="shared" si="6"/>
        <v>091250</v>
      </c>
      <c r="H420" s="295" t="s">
        <v>68</v>
      </c>
    </row>
    <row r="421" spans="1:8" ht="15">
      <c r="A421" s="295" t="s">
        <v>642</v>
      </c>
      <c r="B421" s="295" t="s">
        <v>676</v>
      </c>
      <c r="C421" s="296" t="s">
        <v>676</v>
      </c>
      <c r="D421" s="297" t="s">
        <v>91</v>
      </c>
      <c r="E421" s="297" t="s">
        <v>95</v>
      </c>
      <c r="F421" s="298" t="s">
        <v>44</v>
      </c>
      <c r="G421" s="298" t="str">
        <f t="shared" si="6"/>
        <v>091350</v>
      </c>
      <c r="H421" s="295" t="s">
        <v>68</v>
      </c>
    </row>
    <row r="422" spans="1:8" ht="15">
      <c r="A422" s="295" t="s">
        <v>642</v>
      </c>
      <c r="B422" s="295" t="s">
        <v>677</v>
      </c>
      <c r="C422" s="296" t="s">
        <v>677</v>
      </c>
      <c r="D422" s="297" t="s">
        <v>91</v>
      </c>
      <c r="E422" s="297" t="s">
        <v>96</v>
      </c>
      <c r="F422" s="298" t="s">
        <v>44</v>
      </c>
      <c r="G422" s="298" t="str">
        <f t="shared" si="6"/>
        <v>091450</v>
      </c>
      <c r="H422" s="295" t="s">
        <v>68</v>
      </c>
    </row>
    <row r="423" spans="1:8" ht="15">
      <c r="A423" s="295" t="s">
        <v>642</v>
      </c>
      <c r="B423" s="295" t="s">
        <v>677</v>
      </c>
      <c r="C423" s="296" t="s">
        <v>678</v>
      </c>
      <c r="D423" s="297" t="s">
        <v>91</v>
      </c>
      <c r="E423" s="297" t="s">
        <v>96</v>
      </c>
      <c r="F423" s="298" t="s">
        <v>109</v>
      </c>
      <c r="G423" s="298" t="str">
        <f t="shared" si="6"/>
        <v>091451</v>
      </c>
      <c r="H423" s="295" t="s">
        <v>68</v>
      </c>
    </row>
    <row r="424" spans="1:8" ht="15">
      <c r="A424" s="295" t="s">
        <v>642</v>
      </c>
      <c r="B424" s="295" t="s">
        <v>677</v>
      </c>
      <c r="C424" s="296" t="s">
        <v>679</v>
      </c>
      <c r="D424" s="297" t="s">
        <v>91</v>
      </c>
      <c r="E424" s="297" t="s">
        <v>96</v>
      </c>
      <c r="F424" s="298" t="s">
        <v>110</v>
      </c>
      <c r="G424" s="298" t="str">
        <f t="shared" si="6"/>
        <v>091452</v>
      </c>
      <c r="H424" s="295" t="s">
        <v>68</v>
      </c>
    </row>
    <row r="425" spans="1:8" ht="15">
      <c r="A425" s="295" t="s">
        <v>642</v>
      </c>
      <c r="B425" s="295" t="s">
        <v>680</v>
      </c>
      <c r="C425" s="296" t="s">
        <v>680</v>
      </c>
      <c r="D425" s="297" t="s">
        <v>91</v>
      </c>
      <c r="E425" s="297" t="s">
        <v>98</v>
      </c>
      <c r="F425" s="298" t="s">
        <v>44</v>
      </c>
      <c r="G425" s="298" t="str">
        <f t="shared" si="6"/>
        <v>091650</v>
      </c>
      <c r="H425" s="295" t="s">
        <v>156</v>
      </c>
    </row>
    <row r="426" spans="1:8" ht="15">
      <c r="A426" s="295" t="s">
        <v>642</v>
      </c>
      <c r="B426" s="295" t="s">
        <v>680</v>
      </c>
      <c r="C426" s="296" t="s">
        <v>681</v>
      </c>
      <c r="D426" s="297" t="s">
        <v>91</v>
      </c>
      <c r="E426" s="297" t="s">
        <v>98</v>
      </c>
      <c r="F426" s="298" t="s">
        <v>109</v>
      </c>
      <c r="G426" s="298" t="str">
        <f t="shared" si="6"/>
        <v>091651</v>
      </c>
      <c r="H426" s="295" t="s">
        <v>68</v>
      </c>
    </row>
    <row r="427" spans="1:8" ht="15">
      <c r="A427" s="295" t="s">
        <v>642</v>
      </c>
      <c r="B427" s="295" t="s">
        <v>682</v>
      </c>
      <c r="C427" s="296" t="s">
        <v>683</v>
      </c>
      <c r="D427" s="297" t="s">
        <v>91</v>
      </c>
      <c r="E427" s="297" t="s">
        <v>99</v>
      </c>
      <c r="F427" s="298" t="s">
        <v>44</v>
      </c>
      <c r="G427" s="298" t="str">
        <f t="shared" si="6"/>
        <v>091850</v>
      </c>
      <c r="H427" s="295" t="s">
        <v>68</v>
      </c>
    </row>
    <row r="428" spans="1:8" ht="15">
      <c r="A428" s="295" t="s">
        <v>642</v>
      </c>
      <c r="B428" s="295" t="s">
        <v>684</v>
      </c>
      <c r="C428" s="296" t="s">
        <v>685</v>
      </c>
      <c r="D428" s="297" t="s">
        <v>91</v>
      </c>
      <c r="E428" s="297" t="s">
        <v>100</v>
      </c>
      <c r="F428" s="298" t="s">
        <v>44</v>
      </c>
      <c r="G428" s="298" t="str">
        <f t="shared" si="6"/>
        <v>091950</v>
      </c>
      <c r="H428" s="295" t="s">
        <v>68</v>
      </c>
    </row>
    <row r="429" spans="1:8" ht="15">
      <c r="A429" s="295" t="s">
        <v>642</v>
      </c>
      <c r="B429" s="295" t="s">
        <v>684</v>
      </c>
      <c r="C429" s="296" t="s">
        <v>686</v>
      </c>
      <c r="D429" s="297" t="s">
        <v>91</v>
      </c>
      <c r="E429" s="297" t="s">
        <v>100</v>
      </c>
      <c r="F429" s="298" t="s">
        <v>109</v>
      </c>
      <c r="G429" s="298" t="str">
        <f t="shared" si="6"/>
        <v>091951</v>
      </c>
      <c r="H429" s="295" t="s">
        <v>68</v>
      </c>
    </row>
    <row r="430" spans="1:8" ht="15">
      <c r="A430" s="295" t="s">
        <v>642</v>
      </c>
      <c r="B430" s="295" t="s">
        <v>684</v>
      </c>
      <c r="C430" s="296" t="s">
        <v>687</v>
      </c>
      <c r="D430" s="297" t="s">
        <v>91</v>
      </c>
      <c r="E430" s="297" t="s">
        <v>100</v>
      </c>
      <c r="F430" s="298" t="s">
        <v>110</v>
      </c>
      <c r="G430" s="298" t="str">
        <f t="shared" si="6"/>
        <v>091952</v>
      </c>
      <c r="H430" s="295" t="s">
        <v>68</v>
      </c>
    </row>
    <row r="431" spans="1:8" ht="15">
      <c r="A431" s="295" t="s">
        <v>642</v>
      </c>
      <c r="B431" s="295" t="s">
        <v>684</v>
      </c>
      <c r="C431" s="296" t="s">
        <v>688</v>
      </c>
      <c r="D431" s="297" t="s">
        <v>91</v>
      </c>
      <c r="E431" s="297" t="s">
        <v>100</v>
      </c>
      <c r="F431" s="298" t="s">
        <v>111</v>
      </c>
      <c r="G431" s="298" t="str">
        <f t="shared" si="6"/>
        <v>091953</v>
      </c>
      <c r="H431" s="295" t="s">
        <v>68</v>
      </c>
    </row>
    <row r="432" spans="1:8" ht="15">
      <c r="A432" s="295" t="s">
        <v>642</v>
      </c>
      <c r="B432" s="295" t="s">
        <v>689</v>
      </c>
      <c r="C432" s="296" t="s">
        <v>689</v>
      </c>
      <c r="D432" s="297" t="s">
        <v>91</v>
      </c>
      <c r="E432" s="297" t="s">
        <v>101</v>
      </c>
      <c r="F432" s="298" t="s">
        <v>44</v>
      </c>
      <c r="G432" s="298" t="str">
        <f t="shared" si="6"/>
        <v>092050</v>
      </c>
      <c r="H432" s="295" t="s">
        <v>68</v>
      </c>
    </row>
    <row r="433" spans="1:8" ht="15">
      <c r="A433" s="295" t="s">
        <v>642</v>
      </c>
      <c r="B433" s="295" t="s">
        <v>689</v>
      </c>
      <c r="C433" s="296" t="s">
        <v>690</v>
      </c>
      <c r="D433" s="297" t="s">
        <v>91</v>
      </c>
      <c r="E433" s="297" t="s">
        <v>101</v>
      </c>
      <c r="F433" s="298" t="s">
        <v>111</v>
      </c>
      <c r="G433" s="298" t="str">
        <f t="shared" si="6"/>
        <v>092053</v>
      </c>
      <c r="H433" s="295" t="s">
        <v>68</v>
      </c>
    </row>
    <row r="434" spans="1:8" ht="15">
      <c r="A434" s="295" t="s">
        <v>642</v>
      </c>
      <c r="B434" s="295" t="s">
        <v>689</v>
      </c>
      <c r="C434" s="296" t="s">
        <v>691</v>
      </c>
      <c r="D434" s="297" t="s">
        <v>91</v>
      </c>
      <c r="E434" s="297" t="s">
        <v>101</v>
      </c>
      <c r="F434" s="298" t="s">
        <v>113</v>
      </c>
      <c r="G434" s="298" t="str">
        <f t="shared" si="6"/>
        <v>092055</v>
      </c>
      <c r="H434" s="295" t="s">
        <v>68</v>
      </c>
    </row>
    <row r="435" spans="1:8" ht="15">
      <c r="A435" s="295" t="s">
        <v>642</v>
      </c>
      <c r="B435" s="295" t="s">
        <v>689</v>
      </c>
      <c r="C435" s="296" t="s">
        <v>692</v>
      </c>
      <c r="D435" s="297" t="s">
        <v>91</v>
      </c>
      <c r="E435" s="297" t="s">
        <v>101</v>
      </c>
      <c r="F435" s="298" t="s">
        <v>114</v>
      </c>
      <c r="G435" s="298" t="str">
        <f t="shared" si="6"/>
        <v>092056</v>
      </c>
      <c r="H435" s="295" t="s">
        <v>68</v>
      </c>
    </row>
    <row r="436" spans="1:8" ht="15">
      <c r="A436" s="295" t="s">
        <v>642</v>
      </c>
      <c r="B436" s="295" t="s">
        <v>693</v>
      </c>
      <c r="C436" s="296" t="s">
        <v>694</v>
      </c>
      <c r="D436" s="297" t="s">
        <v>91</v>
      </c>
      <c r="E436" s="297" t="s">
        <v>102</v>
      </c>
      <c r="F436" s="298" t="s">
        <v>44</v>
      </c>
      <c r="G436" s="298" t="str">
        <f t="shared" si="6"/>
        <v>092150</v>
      </c>
      <c r="H436" s="295" t="s">
        <v>68</v>
      </c>
    </row>
    <row r="437" spans="1:8" ht="15">
      <c r="A437" s="295" t="s">
        <v>642</v>
      </c>
      <c r="B437" s="295" t="s">
        <v>695</v>
      </c>
      <c r="C437" s="296" t="s">
        <v>695</v>
      </c>
      <c r="D437" s="297" t="s">
        <v>91</v>
      </c>
      <c r="E437" s="297" t="s">
        <v>103</v>
      </c>
      <c r="F437" s="298" t="s">
        <v>44</v>
      </c>
      <c r="G437" s="298" t="str">
        <f t="shared" si="6"/>
        <v>092250</v>
      </c>
      <c r="H437" s="295" t="s">
        <v>68</v>
      </c>
    </row>
    <row r="438" spans="1:8" ht="15">
      <c r="A438" s="295" t="s">
        <v>642</v>
      </c>
      <c r="B438" s="295" t="s">
        <v>695</v>
      </c>
      <c r="C438" s="296" t="s">
        <v>696</v>
      </c>
      <c r="D438" s="297" t="s">
        <v>91</v>
      </c>
      <c r="E438" s="297" t="s">
        <v>103</v>
      </c>
      <c r="F438" s="298" t="s">
        <v>109</v>
      </c>
      <c r="G438" s="298" t="str">
        <f t="shared" si="6"/>
        <v>092251</v>
      </c>
      <c r="H438" s="295" t="s">
        <v>68</v>
      </c>
    </row>
    <row r="439" spans="1:8" ht="15">
      <c r="A439" s="295" t="s">
        <v>642</v>
      </c>
      <c r="B439" s="295" t="s">
        <v>697</v>
      </c>
      <c r="C439" s="296" t="s">
        <v>698</v>
      </c>
      <c r="D439" s="297" t="s">
        <v>91</v>
      </c>
      <c r="E439" s="297" t="s">
        <v>104</v>
      </c>
      <c r="F439" s="298" t="s">
        <v>44</v>
      </c>
      <c r="G439" s="298" t="str">
        <f t="shared" si="6"/>
        <v>092350</v>
      </c>
      <c r="H439" s="295" t="s">
        <v>68</v>
      </c>
    </row>
    <row r="440" spans="1:8" ht="15">
      <c r="A440" s="295" t="s">
        <v>642</v>
      </c>
      <c r="B440" s="295" t="s">
        <v>699</v>
      </c>
      <c r="C440" s="296" t="s">
        <v>699</v>
      </c>
      <c r="D440" s="297" t="s">
        <v>91</v>
      </c>
      <c r="E440" s="297" t="s">
        <v>105</v>
      </c>
      <c r="F440" s="298" t="s">
        <v>44</v>
      </c>
      <c r="G440" s="298" t="str">
        <f t="shared" si="6"/>
        <v>092450</v>
      </c>
      <c r="H440" s="295" t="s">
        <v>68</v>
      </c>
    </row>
    <row r="441" spans="1:8" ht="15">
      <c r="A441" s="295" t="s">
        <v>642</v>
      </c>
      <c r="B441" s="295" t="s">
        <v>700</v>
      </c>
      <c r="C441" s="296" t="s">
        <v>701</v>
      </c>
      <c r="D441" s="297" t="s">
        <v>91</v>
      </c>
      <c r="E441" s="297" t="s">
        <v>106</v>
      </c>
      <c r="F441" s="298" t="s">
        <v>44</v>
      </c>
      <c r="G441" s="298" t="str">
        <f t="shared" si="6"/>
        <v>092550</v>
      </c>
      <c r="H441" s="295" t="s">
        <v>68</v>
      </c>
    </row>
    <row r="442" spans="1:8" ht="15">
      <c r="A442" s="295" t="s">
        <v>642</v>
      </c>
      <c r="B442" s="295" t="s">
        <v>702</v>
      </c>
      <c r="C442" s="296" t="s">
        <v>702</v>
      </c>
      <c r="D442" s="297" t="s">
        <v>91</v>
      </c>
      <c r="E442" s="297" t="s">
        <v>107</v>
      </c>
      <c r="F442" s="298" t="s">
        <v>44</v>
      </c>
      <c r="G442" s="298" t="str">
        <f t="shared" si="6"/>
        <v>092750</v>
      </c>
      <c r="H442" s="295" t="s">
        <v>68</v>
      </c>
    </row>
    <row r="443" spans="1:8" ht="15">
      <c r="A443" s="295" t="s">
        <v>642</v>
      </c>
      <c r="B443" s="295" t="s">
        <v>703</v>
      </c>
      <c r="C443" s="296" t="s">
        <v>703</v>
      </c>
      <c r="D443" s="297" t="s">
        <v>91</v>
      </c>
      <c r="E443" s="297" t="s">
        <v>108</v>
      </c>
      <c r="F443" s="298" t="s">
        <v>44</v>
      </c>
      <c r="G443" s="298" t="str">
        <f t="shared" si="6"/>
        <v>092850</v>
      </c>
      <c r="H443" s="295" t="s">
        <v>68</v>
      </c>
    </row>
    <row r="444" spans="1:8" ht="15">
      <c r="A444" s="295" t="s">
        <v>704</v>
      </c>
      <c r="B444" s="295" t="s">
        <v>705</v>
      </c>
      <c r="C444" s="296" t="s">
        <v>706</v>
      </c>
      <c r="D444" s="297" t="s">
        <v>92</v>
      </c>
      <c r="E444" s="297" t="s">
        <v>43</v>
      </c>
      <c r="F444" s="298" t="s">
        <v>44</v>
      </c>
      <c r="G444" s="298" t="str">
        <f t="shared" si="6"/>
        <v>100150</v>
      </c>
      <c r="H444" s="295" t="s">
        <v>155</v>
      </c>
    </row>
    <row r="445" spans="1:8" ht="15">
      <c r="A445" s="295" t="s">
        <v>704</v>
      </c>
      <c r="B445" s="295" t="s">
        <v>705</v>
      </c>
      <c r="C445" s="296" t="s">
        <v>707</v>
      </c>
      <c r="D445" s="297" t="s">
        <v>92</v>
      </c>
      <c r="E445" s="297" t="s">
        <v>43</v>
      </c>
      <c r="F445" s="298" t="s">
        <v>109</v>
      </c>
      <c r="G445" s="298" t="str">
        <f t="shared" si="6"/>
        <v>100151</v>
      </c>
      <c r="H445" s="295" t="s">
        <v>68</v>
      </c>
    </row>
    <row r="446" spans="1:8" ht="15">
      <c r="A446" s="295" t="s">
        <v>704</v>
      </c>
      <c r="B446" s="295" t="s">
        <v>705</v>
      </c>
      <c r="C446" s="296" t="s">
        <v>708</v>
      </c>
      <c r="D446" s="297" t="s">
        <v>92</v>
      </c>
      <c r="E446" s="297" t="s">
        <v>43</v>
      </c>
      <c r="F446" s="298" t="s">
        <v>110</v>
      </c>
      <c r="G446" s="298" t="str">
        <f t="shared" si="6"/>
        <v>100152</v>
      </c>
      <c r="H446" s="295" t="s">
        <v>68</v>
      </c>
    </row>
    <row r="447" spans="1:8" ht="15">
      <c r="A447" s="295" t="s">
        <v>704</v>
      </c>
      <c r="B447" s="295" t="s">
        <v>705</v>
      </c>
      <c r="C447" s="296" t="s">
        <v>709</v>
      </c>
      <c r="D447" s="297" t="s">
        <v>92</v>
      </c>
      <c r="E447" s="297" t="s">
        <v>43</v>
      </c>
      <c r="F447" s="298" t="s">
        <v>111</v>
      </c>
      <c r="G447" s="298" t="str">
        <f t="shared" si="6"/>
        <v>100153</v>
      </c>
      <c r="H447" s="295" t="s">
        <v>68</v>
      </c>
    </row>
    <row r="448" spans="1:8" ht="15">
      <c r="A448" s="295" t="s">
        <v>704</v>
      </c>
      <c r="B448" s="295" t="s">
        <v>705</v>
      </c>
      <c r="C448" s="296" t="s">
        <v>710</v>
      </c>
      <c r="D448" s="297" t="s">
        <v>92</v>
      </c>
      <c r="E448" s="297" t="s">
        <v>43</v>
      </c>
      <c r="F448" s="298" t="s">
        <v>112</v>
      </c>
      <c r="G448" s="298" t="str">
        <f t="shared" si="6"/>
        <v>100154</v>
      </c>
      <c r="H448" s="295" t="s">
        <v>68</v>
      </c>
    </row>
    <row r="449" spans="1:8" ht="15">
      <c r="A449" s="295" t="s">
        <v>704</v>
      </c>
      <c r="B449" s="295" t="s">
        <v>705</v>
      </c>
      <c r="C449" s="296" t="s">
        <v>711</v>
      </c>
      <c r="D449" s="297" t="s">
        <v>92</v>
      </c>
      <c r="E449" s="297" t="s">
        <v>43</v>
      </c>
      <c r="F449" s="298" t="s">
        <v>113</v>
      </c>
      <c r="G449" s="298" t="str">
        <f t="shared" si="6"/>
        <v>100155</v>
      </c>
      <c r="H449" s="295" t="s">
        <v>68</v>
      </c>
    </row>
    <row r="450" spans="1:8" ht="15">
      <c r="A450" s="295" t="s">
        <v>704</v>
      </c>
      <c r="B450" s="295" t="s">
        <v>705</v>
      </c>
      <c r="C450" s="296" t="s">
        <v>327</v>
      </c>
      <c r="D450" s="297" t="s">
        <v>92</v>
      </c>
      <c r="E450" s="297" t="s">
        <v>43</v>
      </c>
      <c r="F450" s="298" t="s">
        <v>114</v>
      </c>
      <c r="G450" s="298" t="str">
        <f t="shared" si="6"/>
        <v>100156</v>
      </c>
      <c r="H450" s="295" t="s">
        <v>156</v>
      </c>
    </row>
    <row r="451" spans="1:8" ht="15">
      <c r="A451" s="295" t="s">
        <v>704</v>
      </c>
      <c r="B451" s="295" t="s">
        <v>705</v>
      </c>
      <c r="C451" s="296" t="s">
        <v>373</v>
      </c>
      <c r="D451" s="297" t="s">
        <v>92</v>
      </c>
      <c r="E451" s="297" t="s">
        <v>43</v>
      </c>
      <c r="F451" s="298" t="s">
        <v>115</v>
      </c>
      <c r="G451" s="298" t="str">
        <f aca="true" t="shared" si="7" ref="G451:G514">CONCATENATE(D451,E451,F451)</f>
        <v>100157</v>
      </c>
      <c r="H451" s="295" t="s">
        <v>156</v>
      </c>
    </row>
    <row r="452" spans="1:8" ht="15">
      <c r="A452" s="295" t="s">
        <v>704</v>
      </c>
      <c r="B452" s="295" t="s">
        <v>712</v>
      </c>
      <c r="C452" s="296" t="s">
        <v>713</v>
      </c>
      <c r="D452" s="297" t="s">
        <v>92</v>
      </c>
      <c r="E452" s="297" t="s">
        <v>84</v>
      </c>
      <c r="F452" s="298" t="s">
        <v>44</v>
      </c>
      <c r="G452" s="298" t="str">
        <f t="shared" si="7"/>
        <v>100250</v>
      </c>
      <c r="H452" s="295" t="s">
        <v>156</v>
      </c>
    </row>
    <row r="453" spans="1:8" ht="15">
      <c r="A453" s="295" t="s">
        <v>704</v>
      </c>
      <c r="B453" s="295" t="s">
        <v>712</v>
      </c>
      <c r="C453" s="296" t="s">
        <v>714</v>
      </c>
      <c r="D453" s="297" t="s">
        <v>92</v>
      </c>
      <c r="E453" s="297" t="s">
        <v>84</v>
      </c>
      <c r="F453" s="298" t="s">
        <v>109</v>
      </c>
      <c r="G453" s="298" t="str">
        <f t="shared" si="7"/>
        <v>100251</v>
      </c>
      <c r="H453" s="295" t="s">
        <v>68</v>
      </c>
    </row>
    <row r="454" spans="1:8" ht="15">
      <c r="A454" s="295" t="s">
        <v>704</v>
      </c>
      <c r="B454" s="295" t="s">
        <v>712</v>
      </c>
      <c r="C454" s="296" t="s">
        <v>715</v>
      </c>
      <c r="D454" s="297" t="s">
        <v>92</v>
      </c>
      <c r="E454" s="297" t="s">
        <v>84</v>
      </c>
      <c r="F454" s="298" t="s">
        <v>110</v>
      </c>
      <c r="G454" s="298" t="str">
        <f t="shared" si="7"/>
        <v>100252</v>
      </c>
      <c r="H454" s="295" t="s">
        <v>156</v>
      </c>
    </row>
    <row r="455" spans="1:8" ht="15">
      <c r="A455" s="295" t="s">
        <v>704</v>
      </c>
      <c r="B455" s="295" t="s">
        <v>712</v>
      </c>
      <c r="C455" s="296" t="s">
        <v>716</v>
      </c>
      <c r="D455" s="297" t="s">
        <v>92</v>
      </c>
      <c r="E455" s="297" t="s">
        <v>84</v>
      </c>
      <c r="F455" s="298" t="s">
        <v>111</v>
      </c>
      <c r="G455" s="298" t="str">
        <f t="shared" si="7"/>
        <v>100253</v>
      </c>
      <c r="H455" s="295" t="s">
        <v>156</v>
      </c>
    </row>
    <row r="456" spans="1:8" ht="15">
      <c r="A456" s="295" t="s">
        <v>704</v>
      </c>
      <c r="B456" s="295" t="s">
        <v>712</v>
      </c>
      <c r="C456" s="296" t="s">
        <v>717</v>
      </c>
      <c r="D456" s="297" t="s">
        <v>92</v>
      </c>
      <c r="E456" s="297" t="s">
        <v>84</v>
      </c>
      <c r="F456" s="298" t="s">
        <v>112</v>
      </c>
      <c r="G456" s="298" t="str">
        <f t="shared" si="7"/>
        <v>100254</v>
      </c>
      <c r="H456" s="295" t="s">
        <v>68</v>
      </c>
    </row>
    <row r="457" spans="1:8" ht="15">
      <c r="A457" s="295" t="s">
        <v>704</v>
      </c>
      <c r="B457" s="295" t="s">
        <v>718</v>
      </c>
      <c r="C457" s="296" t="s">
        <v>718</v>
      </c>
      <c r="D457" s="297" t="s">
        <v>92</v>
      </c>
      <c r="E457" s="297" t="s">
        <v>85</v>
      </c>
      <c r="F457" s="298" t="s">
        <v>44</v>
      </c>
      <c r="G457" s="298" t="str">
        <f t="shared" si="7"/>
        <v>100350</v>
      </c>
      <c r="H457" s="295" t="s">
        <v>156</v>
      </c>
    </row>
    <row r="458" spans="1:8" ht="15">
      <c r="A458" s="295" t="s">
        <v>704</v>
      </c>
      <c r="B458" s="295" t="s">
        <v>718</v>
      </c>
      <c r="C458" s="296" t="s">
        <v>719</v>
      </c>
      <c r="D458" s="297" t="s">
        <v>92</v>
      </c>
      <c r="E458" s="297" t="s">
        <v>85</v>
      </c>
      <c r="F458" s="298" t="s">
        <v>109</v>
      </c>
      <c r="G458" s="298" t="str">
        <f t="shared" si="7"/>
        <v>100351</v>
      </c>
      <c r="H458" s="295" t="s">
        <v>68</v>
      </c>
    </row>
    <row r="459" spans="1:8" ht="15">
      <c r="A459" s="295" t="s">
        <v>704</v>
      </c>
      <c r="B459" s="295" t="s">
        <v>718</v>
      </c>
      <c r="C459" s="296" t="s">
        <v>720</v>
      </c>
      <c r="D459" s="297" t="s">
        <v>92</v>
      </c>
      <c r="E459" s="297" t="s">
        <v>85</v>
      </c>
      <c r="F459" s="298" t="s">
        <v>110</v>
      </c>
      <c r="G459" s="298" t="str">
        <f t="shared" si="7"/>
        <v>100352</v>
      </c>
      <c r="H459" s="295" t="s">
        <v>68</v>
      </c>
    </row>
    <row r="460" spans="1:8" ht="15">
      <c r="A460" s="295" t="s">
        <v>704</v>
      </c>
      <c r="B460" s="295" t="s">
        <v>718</v>
      </c>
      <c r="C460" s="296" t="s">
        <v>721</v>
      </c>
      <c r="D460" s="297" t="s">
        <v>92</v>
      </c>
      <c r="E460" s="297" t="s">
        <v>85</v>
      </c>
      <c r="F460" s="298" t="s">
        <v>111</v>
      </c>
      <c r="G460" s="298" t="str">
        <f t="shared" si="7"/>
        <v>100353</v>
      </c>
      <c r="H460" s="295" t="s">
        <v>68</v>
      </c>
    </row>
    <row r="461" spans="1:8" ht="15">
      <c r="A461" s="295" t="s">
        <v>704</v>
      </c>
      <c r="B461" s="295" t="s">
        <v>718</v>
      </c>
      <c r="C461" s="296" t="s">
        <v>722</v>
      </c>
      <c r="D461" s="297" t="s">
        <v>92</v>
      </c>
      <c r="E461" s="297" t="s">
        <v>85</v>
      </c>
      <c r="F461" s="298" t="s">
        <v>112</v>
      </c>
      <c r="G461" s="298" t="str">
        <f t="shared" si="7"/>
        <v>100354</v>
      </c>
      <c r="H461" s="295" t="s">
        <v>68</v>
      </c>
    </row>
    <row r="462" spans="1:8" ht="15">
      <c r="A462" s="295" t="s">
        <v>704</v>
      </c>
      <c r="B462" s="295" t="s">
        <v>718</v>
      </c>
      <c r="C462" s="296" t="s">
        <v>723</v>
      </c>
      <c r="D462" s="297" t="s">
        <v>92</v>
      </c>
      <c r="E462" s="297" t="s">
        <v>85</v>
      </c>
      <c r="F462" s="298" t="s">
        <v>113</v>
      </c>
      <c r="G462" s="298" t="str">
        <f t="shared" si="7"/>
        <v>100355</v>
      </c>
      <c r="H462" s="295" t="s">
        <v>68</v>
      </c>
    </row>
    <row r="463" spans="1:8" ht="15">
      <c r="A463" s="295" t="s">
        <v>704</v>
      </c>
      <c r="B463" s="295" t="s">
        <v>718</v>
      </c>
      <c r="C463" s="296" t="s">
        <v>724</v>
      </c>
      <c r="D463" s="297" t="s">
        <v>92</v>
      </c>
      <c r="E463" s="297" t="s">
        <v>85</v>
      </c>
      <c r="F463" s="298" t="s">
        <v>114</v>
      </c>
      <c r="G463" s="298" t="str">
        <f t="shared" si="7"/>
        <v>100356</v>
      </c>
      <c r="H463" s="295" t="s">
        <v>68</v>
      </c>
    </row>
    <row r="464" spans="1:8" ht="15">
      <c r="A464" s="295" t="s">
        <v>704</v>
      </c>
      <c r="B464" s="295" t="s">
        <v>718</v>
      </c>
      <c r="C464" s="296" t="s">
        <v>725</v>
      </c>
      <c r="D464" s="297" t="s">
        <v>92</v>
      </c>
      <c r="E464" s="297" t="s">
        <v>85</v>
      </c>
      <c r="F464" s="298" t="s">
        <v>115</v>
      </c>
      <c r="G464" s="298" t="str">
        <f t="shared" si="7"/>
        <v>100357</v>
      </c>
      <c r="H464" s="295" t="s">
        <v>68</v>
      </c>
    </row>
    <row r="465" spans="1:8" ht="15">
      <c r="A465" s="295" t="s">
        <v>704</v>
      </c>
      <c r="B465" s="295" t="s">
        <v>718</v>
      </c>
      <c r="C465" s="296" t="s">
        <v>726</v>
      </c>
      <c r="D465" s="297" t="s">
        <v>92</v>
      </c>
      <c r="E465" s="297" t="s">
        <v>85</v>
      </c>
      <c r="F465" s="298" t="s">
        <v>116</v>
      </c>
      <c r="G465" s="298" t="str">
        <f t="shared" si="7"/>
        <v>100358</v>
      </c>
      <c r="H465" s="295" t="s">
        <v>68</v>
      </c>
    </row>
    <row r="466" spans="1:8" ht="15">
      <c r="A466" s="295" t="s">
        <v>704</v>
      </c>
      <c r="B466" s="295" t="s">
        <v>727</v>
      </c>
      <c r="C466" s="296" t="s">
        <v>727</v>
      </c>
      <c r="D466" s="297" t="s">
        <v>92</v>
      </c>
      <c r="E466" s="297" t="s">
        <v>86</v>
      </c>
      <c r="F466" s="298" t="s">
        <v>44</v>
      </c>
      <c r="G466" s="298" t="str">
        <f t="shared" si="7"/>
        <v>100450</v>
      </c>
      <c r="H466" s="295" t="s">
        <v>156</v>
      </c>
    </row>
    <row r="467" spans="1:8" ht="15">
      <c r="A467" s="295" t="s">
        <v>704</v>
      </c>
      <c r="B467" s="295" t="s">
        <v>727</v>
      </c>
      <c r="C467" s="296" t="s">
        <v>728</v>
      </c>
      <c r="D467" s="297" t="s">
        <v>92</v>
      </c>
      <c r="E467" s="297" t="s">
        <v>86</v>
      </c>
      <c r="F467" s="298" t="s">
        <v>109</v>
      </c>
      <c r="G467" s="298" t="str">
        <f t="shared" si="7"/>
        <v>100451</v>
      </c>
      <c r="H467" s="295" t="s">
        <v>68</v>
      </c>
    </row>
    <row r="468" spans="1:8" ht="15">
      <c r="A468" s="295" t="s">
        <v>704</v>
      </c>
      <c r="B468" s="295" t="s">
        <v>727</v>
      </c>
      <c r="C468" s="296" t="s">
        <v>729</v>
      </c>
      <c r="D468" s="297" t="s">
        <v>92</v>
      </c>
      <c r="E468" s="297" t="s">
        <v>86</v>
      </c>
      <c r="F468" s="298" t="s">
        <v>110</v>
      </c>
      <c r="G468" s="298" t="str">
        <f t="shared" si="7"/>
        <v>100452</v>
      </c>
      <c r="H468" s="295" t="s">
        <v>68</v>
      </c>
    </row>
    <row r="469" spans="1:8" ht="15">
      <c r="A469" s="295" t="s">
        <v>704</v>
      </c>
      <c r="B469" s="295" t="s">
        <v>727</v>
      </c>
      <c r="C469" s="296" t="s">
        <v>730</v>
      </c>
      <c r="D469" s="297" t="s">
        <v>92</v>
      </c>
      <c r="E469" s="297" t="s">
        <v>86</v>
      </c>
      <c r="F469" s="298" t="s">
        <v>111</v>
      </c>
      <c r="G469" s="298" t="str">
        <f t="shared" si="7"/>
        <v>100453</v>
      </c>
      <c r="H469" s="295" t="s">
        <v>68</v>
      </c>
    </row>
    <row r="470" spans="1:8" ht="15">
      <c r="A470" s="295" t="s">
        <v>704</v>
      </c>
      <c r="B470" s="295" t="s">
        <v>727</v>
      </c>
      <c r="C470" s="296" t="s">
        <v>731</v>
      </c>
      <c r="D470" s="297" t="s">
        <v>92</v>
      </c>
      <c r="E470" s="297" t="s">
        <v>86</v>
      </c>
      <c r="F470" s="298" t="s">
        <v>112</v>
      </c>
      <c r="G470" s="298" t="str">
        <f t="shared" si="7"/>
        <v>100454</v>
      </c>
      <c r="H470" s="295" t="s">
        <v>68</v>
      </c>
    </row>
    <row r="471" spans="1:8" ht="15">
      <c r="A471" s="295" t="s">
        <v>704</v>
      </c>
      <c r="B471" s="295" t="s">
        <v>727</v>
      </c>
      <c r="C471" s="296" t="s">
        <v>732</v>
      </c>
      <c r="D471" s="297" t="s">
        <v>92</v>
      </c>
      <c r="E471" s="297" t="s">
        <v>86</v>
      </c>
      <c r="F471" s="298" t="s">
        <v>113</v>
      </c>
      <c r="G471" s="298" t="str">
        <f t="shared" si="7"/>
        <v>100455</v>
      </c>
      <c r="H471" s="295" t="s">
        <v>68</v>
      </c>
    </row>
    <row r="472" spans="1:8" ht="15">
      <c r="A472" s="295" t="s">
        <v>704</v>
      </c>
      <c r="B472" s="295" t="s">
        <v>727</v>
      </c>
      <c r="C472" s="296" t="s">
        <v>733</v>
      </c>
      <c r="D472" s="297" t="s">
        <v>92</v>
      </c>
      <c r="E472" s="297" t="s">
        <v>86</v>
      </c>
      <c r="F472" s="298" t="s">
        <v>114</v>
      </c>
      <c r="G472" s="298" t="str">
        <f t="shared" si="7"/>
        <v>100456</v>
      </c>
      <c r="H472" s="295" t="s">
        <v>68</v>
      </c>
    </row>
    <row r="473" spans="1:8" ht="15">
      <c r="A473" s="295" t="s">
        <v>704</v>
      </c>
      <c r="B473" s="295" t="s">
        <v>727</v>
      </c>
      <c r="C473" s="296" t="s">
        <v>734</v>
      </c>
      <c r="D473" s="297" t="s">
        <v>92</v>
      </c>
      <c r="E473" s="297" t="s">
        <v>86</v>
      </c>
      <c r="F473" s="298" t="s">
        <v>115</v>
      </c>
      <c r="G473" s="298" t="str">
        <f t="shared" si="7"/>
        <v>100457</v>
      </c>
      <c r="H473" s="295" t="s">
        <v>68</v>
      </c>
    </row>
    <row r="474" spans="1:8" ht="15">
      <c r="A474" s="295" t="s">
        <v>704</v>
      </c>
      <c r="B474" s="295" t="s">
        <v>727</v>
      </c>
      <c r="C474" s="296" t="s">
        <v>400</v>
      </c>
      <c r="D474" s="297" t="s">
        <v>92</v>
      </c>
      <c r="E474" s="297" t="s">
        <v>86</v>
      </c>
      <c r="F474" s="298" t="s">
        <v>116</v>
      </c>
      <c r="G474" s="298" t="str">
        <f t="shared" si="7"/>
        <v>100458</v>
      </c>
      <c r="H474" s="295" t="s">
        <v>68</v>
      </c>
    </row>
    <row r="475" spans="1:8" ht="15">
      <c r="A475" s="295" t="s">
        <v>704</v>
      </c>
      <c r="B475" s="295" t="s">
        <v>727</v>
      </c>
      <c r="C475" s="296" t="s">
        <v>735</v>
      </c>
      <c r="D475" s="297" t="s">
        <v>92</v>
      </c>
      <c r="E475" s="297" t="s">
        <v>86</v>
      </c>
      <c r="F475" s="298" t="s">
        <v>117</v>
      </c>
      <c r="G475" s="298" t="str">
        <f t="shared" si="7"/>
        <v>100459</v>
      </c>
      <c r="H475" s="295" t="s">
        <v>68</v>
      </c>
    </row>
    <row r="476" spans="1:8" ht="15">
      <c r="A476" s="295" t="s">
        <v>704</v>
      </c>
      <c r="B476" s="295" t="s">
        <v>736</v>
      </c>
      <c r="C476" s="296" t="s">
        <v>736</v>
      </c>
      <c r="D476" s="297" t="s">
        <v>92</v>
      </c>
      <c r="E476" s="297" t="s">
        <v>87</v>
      </c>
      <c r="F476" s="298" t="s">
        <v>44</v>
      </c>
      <c r="G476" s="298" t="str">
        <f t="shared" si="7"/>
        <v>100550</v>
      </c>
      <c r="H476" s="295" t="s">
        <v>156</v>
      </c>
    </row>
    <row r="477" spans="1:8" ht="15">
      <c r="A477" s="295" t="s">
        <v>704</v>
      </c>
      <c r="B477" s="295" t="s">
        <v>736</v>
      </c>
      <c r="C477" s="296" t="s">
        <v>737</v>
      </c>
      <c r="D477" s="297" t="s">
        <v>92</v>
      </c>
      <c r="E477" s="297" t="s">
        <v>87</v>
      </c>
      <c r="F477" s="298" t="s">
        <v>109</v>
      </c>
      <c r="G477" s="298" t="str">
        <f t="shared" si="7"/>
        <v>100551</v>
      </c>
      <c r="H477" s="295" t="s">
        <v>68</v>
      </c>
    </row>
    <row r="478" spans="1:8" ht="15">
      <c r="A478" s="295" t="s">
        <v>704</v>
      </c>
      <c r="B478" s="295" t="s">
        <v>736</v>
      </c>
      <c r="C478" s="296" t="s">
        <v>738</v>
      </c>
      <c r="D478" s="297" t="s">
        <v>92</v>
      </c>
      <c r="E478" s="297" t="s">
        <v>87</v>
      </c>
      <c r="F478" s="298" t="s">
        <v>110</v>
      </c>
      <c r="G478" s="298" t="str">
        <f t="shared" si="7"/>
        <v>100552</v>
      </c>
      <c r="H478" s="295" t="s">
        <v>68</v>
      </c>
    </row>
    <row r="479" spans="1:8" ht="15">
      <c r="A479" s="295" t="s">
        <v>704</v>
      </c>
      <c r="B479" s="295" t="s">
        <v>736</v>
      </c>
      <c r="C479" s="296" t="s">
        <v>739</v>
      </c>
      <c r="D479" s="297" t="s">
        <v>92</v>
      </c>
      <c r="E479" s="297" t="s">
        <v>87</v>
      </c>
      <c r="F479" s="298" t="s">
        <v>111</v>
      </c>
      <c r="G479" s="298" t="str">
        <f t="shared" si="7"/>
        <v>100553</v>
      </c>
      <c r="H479" s="295" t="s">
        <v>68</v>
      </c>
    </row>
    <row r="480" spans="1:8" ht="15">
      <c r="A480" s="295" t="s">
        <v>704</v>
      </c>
      <c r="B480" s="295" t="s">
        <v>740</v>
      </c>
      <c r="C480" s="296" t="s">
        <v>741</v>
      </c>
      <c r="D480" s="297" t="s">
        <v>92</v>
      </c>
      <c r="E480" s="297" t="s">
        <v>88</v>
      </c>
      <c r="F480" s="298" t="s">
        <v>44</v>
      </c>
      <c r="G480" s="298" t="str">
        <f t="shared" si="7"/>
        <v>100650</v>
      </c>
      <c r="H480" s="295" t="s">
        <v>156</v>
      </c>
    </row>
    <row r="481" spans="1:8" ht="15">
      <c r="A481" s="295" t="s">
        <v>704</v>
      </c>
      <c r="B481" s="295" t="s">
        <v>740</v>
      </c>
      <c r="C481" s="296" t="s">
        <v>742</v>
      </c>
      <c r="D481" s="297" t="s">
        <v>92</v>
      </c>
      <c r="E481" s="297" t="s">
        <v>88</v>
      </c>
      <c r="F481" s="298" t="s">
        <v>109</v>
      </c>
      <c r="G481" s="298" t="str">
        <f t="shared" si="7"/>
        <v>100651</v>
      </c>
      <c r="H481" s="295" t="s">
        <v>68</v>
      </c>
    </row>
    <row r="482" spans="1:8" ht="15">
      <c r="A482" s="295" t="s">
        <v>704</v>
      </c>
      <c r="B482" s="295" t="s">
        <v>740</v>
      </c>
      <c r="C482" s="296" t="s">
        <v>743</v>
      </c>
      <c r="D482" s="297" t="s">
        <v>92</v>
      </c>
      <c r="E482" s="297" t="s">
        <v>88</v>
      </c>
      <c r="F482" s="298" t="s">
        <v>110</v>
      </c>
      <c r="G482" s="298" t="str">
        <f t="shared" si="7"/>
        <v>100652</v>
      </c>
      <c r="H482" s="295" t="s">
        <v>68</v>
      </c>
    </row>
    <row r="483" spans="1:8" ht="15">
      <c r="A483" s="295" t="s">
        <v>704</v>
      </c>
      <c r="B483" s="295" t="s">
        <v>740</v>
      </c>
      <c r="C483" s="296" t="s">
        <v>744</v>
      </c>
      <c r="D483" s="297" t="s">
        <v>92</v>
      </c>
      <c r="E483" s="297" t="s">
        <v>88</v>
      </c>
      <c r="F483" s="298" t="s">
        <v>111</v>
      </c>
      <c r="G483" s="298" t="str">
        <f t="shared" si="7"/>
        <v>100653</v>
      </c>
      <c r="H483" s="295" t="s">
        <v>68</v>
      </c>
    </row>
    <row r="484" spans="1:8" ht="15">
      <c r="A484" s="295" t="s">
        <v>704</v>
      </c>
      <c r="B484" s="295" t="s">
        <v>740</v>
      </c>
      <c r="C484" s="296" t="s">
        <v>745</v>
      </c>
      <c r="D484" s="297" t="s">
        <v>92</v>
      </c>
      <c r="E484" s="297" t="s">
        <v>88</v>
      </c>
      <c r="F484" s="298" t="s">
        <v>112</v>
      </c>
      <c r="G484" s="298" t="str">
        <f t="shared" si="7"/>
        <v>100654</v>
      </c>
      <c r="H484" s="295" t="s">
        <v>68</v>
      </c>
    </row>
    <row r="485" spans="1:8" ht="15">
      <c r="A485" s="295" t="s">
        <v>704</v>
      </c>
      <c r="B485" s="295" t="s">
        <v>740</v>
      </c>
      <c r="C485" s="296" t="s">
        <v>746</v>
      </c>
      <c r="D485" s="297" t="s">
        <v>92</v>
      </c>
      <c r="E485" s="297" t="s">
        <v>88</v>
      </c>
      <c r="F485" s="298" t="s">
        <v>113</v>
      </c>
      <c r="G485" s="298" t="str">
        <f t="shared" si="7"/>
        <v>100655</v>
      </c>
      <c r="H485" s="295" t="s">
        <v>68</v>
      </c>
    </row>
    <row r="486" spans="1:8" ht="15">
      <c r="A486" s="295" t="s">
        <v>747</v>
      </c>
      <c r="B486" s="295" t="s">
        <v>747</v>
      </c>
      <c r="C486" s="296" t="s">
        <v>747</v>
      </c>
      <c r="D486" s="297" t="s">
        <v>93</v>
      </c>
      <c r="E486" s="297" t="s">
        <v>43</v>
      </c>
      <c r="F486" s="298" t="s">
        <v>44</v>
      </c>
      <c r="G486" s="298" t="str">
        <f t="shared" si="7"/>
        <v>110150</v>
      </c>
      <c r="H486" s="295" t="s">
        <v>155</v>
      </c>
    </row>
    <row r="487" spans="1:8" ht="15">
      <c r="A487" s="295" t="s">
        <v>747</v>
      </c>
      <c r="B487" s="295" t="s">
        <v>747</v>
      </c>
      <c r="C487" s="296" t="s">
        <v>748</v>
      </c>
      <c r="D487" s="297" t="s">
        <v>93</v>
      </c>
      <c r="E487" s="297" t="s">
        <v>43</v>
      </c>
      <c r="F487" s="298" t="s">
        <v>109</v>
      </c>
      <c r="G487" s="298" t="str">
        <f t="shared" si="7"/>
        <v>110151</v>
      </c>
      <c r="H487" s="295" t="s">
        <v>68</v>
      </c>
    </row>
    <row r="488" spans="1:8" ht="15">
      <c r="A488" s="295" t="s">
        <v>747</v>
      </c>
      <c r="B488" s="295" t="s">
        <v>747</v>
      </c>
      <c r="C488" s="296" t="s">
        <v>749</v>
      </c>
      <c r="D488" s="297" t="s">
        <v>93</v>
      </c>
      <c r="E488" s="297" t="s">
        <v>43</v>
      </c>
      <c r="F488" s="298" t="s">
        <v>110</v>
      </c>
      <c r="G488" s="298" t="str">
        <f t="shared" si="7"/>
        <v>110152</v>
      </c>
      <c r="H488" s="295" t="s">
        <v>68</v>
      </c>
    </row>
    <row r="489" spans="1:8" ht="15">
      <c r="A489" s="295" t="s">
        <v>747</v>
      </c>
      <c r="B489" s="295" t="s">
        <v>747</v>
      </c>
      <c r="C489" s="296" t="s">
        <v>750</v>
      </c>
      <c r="D489" s="297" t="s">
        <v>93</v>
      </c>
      <c r="E489" s="297" t="s">
        <v>43</v>
      </c>
      <c r="F489" s="298" t="s">
        <v>111</v>
      </c>
      <c r="G489" s="298" t="str">
        <f t="shared" si="7"/>
        <v>110153</v>
      </c>
      <c r="H489" s="295" t="s">
        <v>68</v>
      </c>
    </row>
    <row r="490" spans="1:8" ht="15">
      <c r="A490" s="295" t="s">
        <v>747</v>
      </c>
      <c r="B490" s="295" t="s">
        <v>747</v>
      </c>
      <c r="C490" s="296" t="s">
        <v>751</v>
      </c>
      <c r="D490" s="297" t="s">
        <v>93</v>
      </c>
      <c r="E490" s="297" t="s">
        <v>43</v>
      </c>
      <c r="F490" s="298" t="s">
        <v>112</v>
      </c>
      <c r="G490" s="298" t="str">
        <f t="shared" si="7"/>
        <v>110154</v>
      </c>
      <c r="H490" s="295" t="s">
        <v>68</v>
      </c>
    </row>
    <row r="491" spans="1:8" ht="15">
      <c r="A491" s="295" t="s">
        <v>747</v>
      </c>
      <c r="B491" s="295" t="s">
        <v>747</v>
      </c>
      <c r="C491" s="296" t="s">
        <v>752</v>
      </c>
      <c r="D491" s="297" t="s">
        <v>93</v>
      </c>
      <c r="E491" s="297" t="s">
        <v>43</v>
      </c>
      <c r="F491" s="298" t="s">
        <v>113</v>
      </c>
      <c r="G491" s="298" t="str">
        <f t="shared" si="7"/>
        <v>110155</v>
      </c>
      <c r="H491" s="295" t="s">
        <v>68</v>
      </c>
    </row>
    <row r="492" spans="1:8" ht="15">
      <c r="A492" s="295" t="s">
        <v>747</v>
      </c>
      <c r="B492" s="295" t="s">
        <v>747</v>
      </c>
      <c r="C492" s="296" t="s">
        <v>753</v>
      </c>
      <c r="D492" s="297" t="s">
        <v>93</v>
      </c>
      <c r="E492" s="297" t="s">
        <v>43</v>
      </c>
      <c r="F492" s="298" t="s">
        <v>114</v>
      </c>
      <c r="G492" s="298" t="str">
        <f t="shared" si="7"/>
        <v>110156</v>
      </c>
      <c r="H492" s="295" t="s">
        <v>68</v>
      </c>
    </row>
    <row r="493" spans="1:8" ht="15">
      <c r="A493" s="295" t="s">
        <v>747</v>
      </c>
      <c r="B493" s="295" t="s">
        <v>747</v>
      </c>
      <c r="C493" s="296" t="s">
        <v>754</v>
      </c>
      <c r="D493" s="297" t="s">
        <v>93</v>
      </c>
      <c r="E493" s="297" t="s">
        <v>43</v>
      </c>
      <c r="F493" s="298" t="s">
        <v>115</v>
      </c>
      <c r="G493" s="298" t="str">
        <f t="shared" si="7"/>
        <v>110157</v>
      </c>
      <c r="H493" s="295" t="s">
        <v>68</v>
      </c>
    </row>
    <row r="494" spans="1:8" ht="15">
      <c r="A494" s="295" t="s">
        <v>747</v>
      </c>
      <c r="B494" s="295" t="s">
        <v>747</v>
      </c>
      <c r="C494" s="296" t="s">
        <v>755</v>
      </c>
      <c r="D494" s="297" t="s">
        <v>93</v>
      </c>
      <c r="E494" s="297" t="s">
        <v>43</v>
      </c>
      <c r="F494" s="298" t="s">
        <v>116</v>
      </c>
      <c r="G494" s="298" t="str">
        <f t="shared" si="7"/>
        <v>110158</v>
      </c>
      <c r="H494" s="295" t="s">
        <v>68</v>
      </c>
    </row>
    <row r="495" spans="1:8" ht="15">
      <c r="A495" s="295" t="s">
        <v>747</v>
      </c>
      <c r="B495" s="295" t="s">
        <v>747</v>
      </c>
      <c r="C495" s="296" t="s">
        <v>348</v>
      </c>
      <c r="D495" s="297" t="s">
        <v>93</v>
      </c>
      <c r="E495" s="297" t="s">
        <v>43</v>
      </c>
      <c r="F495" s="298" t="s">
        <v>117</v>
      </c>
      <c r="G495" s="298" t="str">
        <f t="shared" si="7"/>
        <v>110159</v>
      </c>
      <c r="H495" s="295" t="s">
        <v>68</v>
      </c>
    </row>
    <row r="496" spans="1:8" ht="15">
      <c r="A496" s="295" t="s">
        <v>747</v>
      </c>
      <c r="B496" s="295" t="s">
        <v>747</v>
      </c>
      <c r="C496" s="296" t="s">
        <v>756</v>
      </c>
      <c r="D496" s="297" t="s">
        <v>93</v>
      </c>
      <c r="E496" s="297" t="s">
        <v>43</v>
      </c>
      <c r="F496" s="298" t="s">
        <v>118</v>
      </c>
      <c r="G496" s="298" t="str">
        <f t="shared" si="7"/>
        <v>110160</v>
      </c>
      <c r="H496" s="295" t="s">
        <v>68</v>
      </c>
    </row>
    <row r="497" spans="1:8" ht="15">
      <c r="A497" s="295" t="s">
        <v>747</v>
      </c>
      <c r="B497" s="295" t="s">
        <v>747</v>
      </c>
      <c r="C497" s="296" t="s">
        <v>757</v>
      </c>
      <c r="D497" s="297" t="s">
        <v>93</v>
      </c>
      <c r="E497" s="297" t="s">
        <v>43</v>
      </c>
      <c r="F497" s="298" t="s">
        <v>119</v>
      </c>
      <c r="G497" s="298" t="str">
        <f t="shared" si="7"/>
        <v>110161</v>
      </c>
      <c r="H497" s="295" t="s">
        <v>156</v>
      </c>
    </row>
    <row r="498" spans="1:8" ht="15">
      <c r="A498" s="295" t="s">
        <v>747</v>
      </c>
      <c r="B498" s="295" t="s">
        <v>747</v>
      </c>
      <c r="C498" s="296" t="s">
        <v>758</v>
      </c>
      <c r="D498" s="297" t="s">
        <v>93</v>
      </c>
      <c r="E498" s="297" t="s">
        <v>43</v>
      </c>
      <c r="F498" s="298" t="s">
        <v>120</v>
      </c>
      <c r="G498" s="298" t="str">
        <f t="shared" si="7"/>
        <v>110162</v>
      </c>
      <c r="H498" s="295" t="s">
        <v>68</v>
      </c>
    </row>
    <row r="499" spans="1:8" ht="15">
      <c r="A499" s="295" t="s">
        <v>747</v>
      </c>
      <c r="B499" s="295" t="s">
        <v>747</v>
      </c>
      <c r="C499" s="296" t="s">
        <v>759</v>
      </c>
      <c r="D499" s="297" t="s">
        <v>93</v>
      </c>
      <c r="E499" s="297" t="s">
        <v>43</v>
      </c>
      <c r="F499" s="298" t="s">
        <v>121</v>
      </c>
      <c r="G499" s="298" t="str">
        <f t="shared" si="7"/>
        <v>110163</v>
      </c>
      <c r="H499" s="295" t="s">
        <v>68</v>
      </c>
    </row>
    <row r="500" spans="1:8" ht="15">
      <c r="A500" s="295" t="s">
        <v>747</v>
      </c>
      <c r="B500" s="295" t="s">
        <v>760</v>
      </c>
      <c r="C500" s="296" t="s">
        <v>761</v>
      </c>
      <c r="D500" s="297" t="s">
        <v>93</v>
      </c>
      <c r="E500" s="297" t="s">
        <v>84</v>
      </c>
      <c r="F500" s="298" t="s">
        <v>44</v>
      </c>
      <c r="G500" s="298" t="str">
        <f t="shared" si="7"/>
        <v>110250</v>
      </c>
      <c r="H500" s="295" t="s">
        <v>156</v>
      </c>
    </row>
    <row r="501" spans="1:8" ht="15">
      <c r="A501" s="295" t="s">
        <v>747</v>
      </c>
      <c r="B501" s="295" t="s">
        <v>760</v>
      </c>
      <c r="C501" s="296" t="s">
        <v>762</v>
      </c>
      <c r="D501" s="297" t="s">
        <v>93</v>
      </c>
      <c r="E501" s="297" t="s">
        <v>84</v>
      </c>
      <c r="F501" s="298" t="s">
        <v>109</v>
      </c>
      <c r="G501" s="298" t="str">
        <f t="shared" si="7"/>
        <v>110251</v>
      </c>
      <c r="H501" s="295" t="s">
        <v>68</v>
      </c>
    </row>
    <row r="502" spans="1:8" ht="15">
      <c r="A502" s="295" t="s">
        <v>747</v>
      </c>
      <c r="B502" s="295" t="s">
        <v>760</v>
      </c>
      <c r="C502" s="296" t="s">
        <v>763</v>
      </c>
      <c r="D502" s="297" t="s">
        <v>93</v>
      </c>
      <c r="E502" s="297" t="s">
        <v>84</v>
      </c>
      <c r="F502" s="298" t="s">
        <v>110</v>
      </c>
      <c r="G502" s="298" t="str">
        <f t="shared" si="7"/>
        <v>110252</v>
      </c>
      <c r="H502" s="295" t="s">
        <v>68</v>
      </c>
    </row>
    <row r="503" spans="1:8" ht="15">
      <c r="A503" s="295" t="s">
        <v>747</v>
      </c>
      <c r="B503" s="295" t="s">
        <v>760</v>
      </c>
      <c r="C503" s="296" t="s">
        <v>764</v>
      </c>
      <c r="D503" s="297" t="s">
        <v>93</v>
      </c>
      <c r="E503" s="297" t="s">
        <v>84</v>
      </c>
      <c r="F503" s="298" t="s">
        <v>111</v>
      </c>
      <c r="G503" s="298" t="str">
        <f t="shared" si="7"/>
        <v>110253</v>
      </c>
      <c r="H503" s="295" t="s">
        <v>68</v>
      </c>
    </row>
    <row r="504" spans="1:8" ht="15">
      <c r="A504" s="295" t="s">
        <v>747</v>
      </c>
      <c r="B504" s="295" t="s">
        <v>760</v>
      </c>
      <c r="C504" s="296" t="s">
        <v>765</v>
      </c>
      <c r="D504" s="297" t="s">
        <v>93</v>
      </c>
      <c r="E504" s="297" t="s">
        <v>84</v>
      </c>
      <c r="F504" s="298" t="s">
        <v>112</v>
      </c>
      <c r="G504" s="298" t="str">
        <f t="shared" si="7"/>
        <v>110254</v>
      </c>
      <c r="H504" s="295" t="s">
        <v>68</v>
      </c>
    </row>
    <row r="505" spans="1:8" ht="15">
      <c r="A505" s="295" t="s">
        <v>747</v>
      </c>
      <c r="B505" s="295" t="s">
        <v>766</v>
      </c>
      <c r="C505" s="296" t="s">
        <v>767</v>
      </c>
      <c r="D505" s="297" t="s">
        <v>93</v>
      </c>
      <c r="E505" s="297" t="s">
        <v>85</v>
      </c>
      <c r="F505" s="298" t="s">
        <v>44</v>
      </c>
      <c r="G505" s="298" t="str">
        <f t="shared" si="7"/>
        <v>110350</v>
      </c>
      <c r="H505" s="295" t="s">
        <v>156</v>
      </c>
    </row>
    <row r="506" spans="1:8" ht="15">
      <c r="A506" s="295" t="s">
        <v>747</v>
      </c>
      <c r="B506" s="295" t="s">
        <v>766</v>
      </c>
      <c r="C506" s="296" t="s">
        <v>380</v>
      </c>
      <c r="D506" s="297" t="s">
        <v>93</v>
      </c>
      <c r="E506" s="297" t="s">
        <v>85</v>
      </c>
      <c r="F506" s="298" t="s">
        <v>109</v>
      </c>
      <c r="G506" s="298" t="str">
        <f t="shared" si="7"/>
        <v>110351</v>
      </c>
      <c r="H506" s="295" t="s">
        <v>68</v>
      </c>
    </row>
    <row r="507" spans="1:8" ht="15">
      <c r="A507" s="295" t="s">
        <v>747</v>
      </c>
      <c r="B507" s="295" t="s">
        <v>766</v>
      </c>
      <c r="C507" s="296" t="s">
        <v>768</v>
      </c>
      <c r="D507" s="297" t="s">
        <v>93</v>
      </c>
      <c r="E507" s="297" t="s">
        <v>85</v>
      </c>
      <c r="F507" s="298" t="s">
        <v>110</v>
      </c>
      <c r="G507" s="298" t="str">
        <f t="shared" si="7"/>
        <v>110352</v>
      </c>
      <c r="H507" s="295" t="s">
        <v>68</v>
      </c>
    </row>
    <row r="508" spans="1:8" ht="15">
      <c r="A508" s="295" t="s">
        <v>747</v>
      </c>
      <c r="B508" s="295" t="s">
        <v>766</v>
      </c>
      <c r="C508" s="296" t="s">
        <v>769</v>
      </c>
      <c r="D508" s="297" t="s">
        <v>93</v>
      </c>
      <c r="E508" s="297" t="s">
        <v>85</v>
      </c>
      <c r="F508" s="298" t="s">
        <v>111</v>
      </c>
      <c r="G508" s="298" t="str">
        <f t="shared" si="7"/>
        <v>110353</v>
      </c>
      <c r="H508" s="295" t="s">
        <v>156</v>
      </c>
    </row>
    <row r="509" spans="1:8" ht="15">
      <c r="A509" s="295" t="s">
        <v>747</v>
      </c>
      <c r="B509" s="295" t="s">
        <v>766</v>
      </c>
      <c r="C509" s="296" t="s">
        <v>770</v>
      </c>
      <c r="D509" s="297" t="s">
        <v>93</v>
      </c>
      <c r="E509" s="297" t="s">
        <v>85</v>
      </c>
      <c r="F509" s="298" t="s">
        <v>112</v>
      </c>
      <c r="G509" s="298" t="str">
        <f t="shared" si="7"/>
        <v>110354</v>
      </c>
      <c r="H509" s="295" t="s">
        <v>68</v>
      </c>
    </row>
    <row r="510" spans="1:8" ht="15">
      <c r="A510" s="295" t="s">
        <v>747</v>
      </c>
      <c r="B510" s="295" t="s">
        <v>771</v>
      </c>
      <c r="C510" s="296" t="s">
        <v>771</v>
      </c>
      <c r="D510" s="297" t="s">
        <v>93</v>
      </c>
      <c r="E510" s="297" t="s">
        <v>86</v>
      </c>
      <c r="F510" s="298" t="s">
        <v>44</v>
      </c>
      <c r="G510" s="298" t="str">
        <f t="shared" si="7"/>
        <v>110450</v>
      </c>
      <c r="H510" s="295" t="s">
        <v>156</v>
      </c>
    </row>
    <row r="511" spans="1:8" ht="15">
      <c r="A511" s="295" t="s">
        <v>747</v>
      </c>
      <c r="B511" s="295" t="s">
        <v>771</v>
      </c>
      <c r="C511" s="296" t="s">
        <v>772</v>
      </c>
      <c r="D511" s="297" t="s">
        <v>93</v>
      </c>
      <c r="E511" s="297" t="s">
        <v>86</v>
      </c>
      <c r="F511" s="298" t="s">
        <v>109</v>
      </c>
      <c r="G511" s="298" t="str">
        <f t="shared" si="7"/>
        <v>110451</v>
      </c>
      <c r="H511" s="295" t="s">
        <v>68</v>
      </c>
    </row>
    <row r="512" spans="1:8" ht="15">
      <c r="A512" s="295" t="s">
        <v>747</v>
      </c>
      <c r="B512" s="295" t="s">
        <v>771</v>
      </c>
      <c r="C512" s="296" t="s">
        <v>773</v>
      </c>
      <c r="D512" s="297" t="s">
        <v>93</v>
      </c>
      <c r="E512" s="297" t="s">
        <v>86</v>
      </c>
      <c r="F512" s="298" t="s">
        <v>113</v>
      </c>
      <c r="G512" s="298" t="str">
        <f t="shared" si="7"/>
        <v>110455</v>
      </c>
      <c r="H512" s="295" t="s">
        <v>68</v>
      </c>
    </row>
    <row r="513" spans="1:8" ht="15">
      <c r="A513" s="295" t="s">
        <v>747</v>
      </c>
      <c r="B513" s="295" t="s">
        <v>771</v>
      </c>
      <c r="C513" s="296" t="s">
        <v>679</v>
      </c>
      <c r="D513" s="297" t="s">
        <v>93</v>
      </c>
      <c r="E513" s="297" t="s">
        <v>86</v>
      </c>
      <c r="F513" s="298" t="s">
        <v>114</v>
      </c>
      <c r="G513" s="298" t="str">
        <f t="shared" si="7"/>
        <v>110456</v>
      </c>
      <c r="H513" s="295" t="s">
        <v>68</v>
      </c>
    </row>
    <row r="514" spans="1:8" ht="15">
      <c r="A514" s="295" t="s">
        <v>747</v>
      </c>
      <c r="B514" s="295" t="s">
        <v>771</v>
      </c>
      <c r="C514" s="296" t="s">
        <v>774</v>
      </c>
      <c r="D514" s="297" t="s">
        <v>93</v>
      </c>
      <c r="E514" s="297" t="s">
        <v>86</v>
      </c>
      <c r="F514" s="298" t="s">
        <v>115</v>
      </c>
      <c r="G514" s="298" t="str">
        <f t="shared" si="7"/>
        <v>110457</v>
      </c>
      <c r="H514" s="295" t="s">
        <v>68</v>
      </c>
    </row>
    <row r="515" spans="1:8" ht="15">
      <c r="A515" s="295" t="s">
        <v>747</v>
      </c>
      <c r="B515" s="295" t="s">
        <v>775</v>
      </c>
      <c r="C515" s="296" t="s">
        <v>775</v>
      </c>
      <c r="D515" s="297" t="s">
        <v>93</v>
      </c>
      <c r="E515" s="297" t="s">
        <v>87</v>
      </c>
      <c r="F515" s="298" t="s">
        <v>44</v>
      </c>
      <c r="G515" s="298" t="str">
        <f aca="true" t="shared" si="8" ref="G515:G578">CONCATENATE(D515,E515,F515)</f>
        <v>110550</v>
      </c>
      <c r="H515" s="295" t="s">
        <v>68</v>
      </c>
    </row>
    <row r="516" spans="1:8" ht="15">
      <c r="A516" s="295" t="s">
        <v>747</v>
      </c>
      <c r="B516" s="295" t="s">
        <v>775</v>
      </c>
      <c r="C516" s="296" t="s">
        <v>545</v>
      </c>
      <c r="D516" s="297" t="s">
        <v>93</v>
      </c>
      <c r="E516" s="297" t="s">
        <v>87</v>
      </c>
      <c r="F516" s="298" t="s">
        <v>109</v>
      </c>
      <c r="G516" s="298" t="str">
        <f t="shared" si="8"/>
        <v>110551</v>
      </c>
      <c r="H516" s="295" t="s">
        <v>68</v>
      </c>
    </row>
    <row r="517" spans="1:8" ht="15">
      <c r="A517" s="295" t="s">
        <v>747</v>
      </c>
      <c r="B517" s="295" t="s">
        <v>775</v>
      </c>
      <c r="C517" s="296" t="s">
        <v>664</v>
      </c>
      <c r="D517" s="297" t="s">
        <v>93</v>
      </c>
      <c r="E517" s="297" t="s">
        <v>87</v>
      </c>
      <c r="F517" s="298" t="s">
        <v>110</v>
      </c>
      <c r="G517" s="298" t="str">
        <f t="shared" si="8"/>
        <v>110552</v>
      </c>
      <c r="H517" s="295" t="s">
        <v>68</v>
      </c>
    </row>
    <row r="518" spans="1:8" ht="15">
      <c r="A518" s="295" t="s">
        <v>747</v>
      </c>
      <c r="B518" s="295" t="s">
        <v>775</v>
      </c>
      <c r="C518" s="296" t="s">
        <v>776</v>
      </c>
      <c r="D518" s="297" t="s">
        <v>93</v>
      </c>
      <c r="E518" s="297" t="s">
        <v>87</v>
      </c>
      <c r="F518" s="298" t="s">
        <v>111</v>
      </c>
      <c r="G518" s="298" t="str">
        <f t="shared" si="8"/>
        <v>110553</v>
      </c>
      <c r="H518" s="295" t="s">
        <v>68</v>
      </c>
    </row>
    <row r="519" spans="1:8" ht="15">
      <c r="A519" s="295" t="s">
        <v>747</v>
      </c>
      <c r="B519" s="295" t="s">
        <v>775</v>
      </c>
      <c r="C519" s="296" t="s">
        <v>777</v>
      </c>
      <c r="D519" s="297" t="s">
        <v>93</v>
      </c>
      <c r="E519" s="297" t="s">
        <v>87</v>
      </c>
      <c r="F519" s="298" t="s">
        <v>112</v>
      </c>
      <c r="G519" s="298" t="str">
        <f t="shared" si="8"/>
        <v>110554</v>
      </c>
      <c r="H519" s="295" t="s">
        <v>68</v>
      </c>
    </row>
    <row r="520" spans="1:8" ht="15">
      <c r="A520" s="295" t="s">
        <v>747</v>
      </c>
      <c r="B520" s="295" t="s">
        <v>778</v>
      </c>
      <c r="C520" s="296" t="s">
        <v>318</v>
      </c>
      <c r="D520" s="297" t="s">
        <v>93</v>
      </c>
      <c r="E520" s="297" t="s">
        <v>88</v>
      </c>
      <c r="F520" s="298" t="s">
        <v>44</v>
      </c>
      <c r="G520" s="298" t="str">
        <f t="shared" si="8"/>
        <v>110650</v>
      </c>
      <c r="H520" s="295" t="s">
        <v>68</v>
      </c>
    </row>
    <row r="521" spans="1:8" ht="15">
      <c r="A521" s="295" t="s">
        <v>747</v>
      </c>
      <c r="B521" s="295" t="s">
        <v>778</v>
      </c>
      <c r="C521" s="296" t="s">
        <v>563</v>
      </c>
      <c r="D521" s="297" t="s">
        <v>93</v>
      </c>
      <c r="E521" s="297" t="s">
        <v>88</v>
      </c>
      <c r="F521" s="298" t="s">
        <v>109</v>
      </c>
      <c r="G521" s="298" t="str">
        <f t="shared" si="8"/>
        <v>110651</v>
      </c>
      <c r="H521" s="295" t="s">
        <v>68</v>
      </c>
    </row>
    <row r="522" spans="1:8" ht="15">
      <c r="A522" s="295" t="s">
        <v>747</v>
      </c>
      <c r="B522" s="295" t="s">
        <v>778</v>
      </c>
      <c r="C522" s="296" t="s">
        <v>779</v>
      </c>
      <c r="D522" s="297" t="s">
        <v>93</v>
      </c>
      <c r="E522" s="297" t="s">
        <v>88</v>
      </c>
      <c r="F522" s="298" t="s">
        <v>110</v>
      </c>
      <c r="G522" s="298" t="str">
        <f t="shared" si="8"/>
        <v>110652</v>
      </c>
      <c r="H522" s="295" t="s">
        <v>68</v>
      </c>
    </row>
    <row r="523" spans="1:8" ht="15">
      <c r="A523" s="295" t="s">
        <v>747</v>
      </c>
      <c r="B523" s="295" t="s">
        <v>778</v>
      </c>
      <c r="C523" s="296" t="s">
        <v>780</v>
      </c>
      <c r="D523" s="297" t="s">
        <v>93</v>
      </c>
      <c r="E523" s="297" t="s">
        <v>88</v>
      </c>
      <c r="F523" s="298" t="s">
        <v>111</v>
      </c>
      <c r="G523" s="298" t="str">
        <f t="shared" si="8"/>
        <v>110653</v>
      </c>
      <c r="H523" s="295" t="s">
        <v>68</v>
      </c>
    </row>
    <row r="524" spans="1:8" ht="15">
      <c r="A524" s="295" t="s">
        <v>747</v>
      </c>
      <c r="B524" s="295" t="s">
        <v>778</v>
      </c>
      <c r="C524" s="296" t="s">
        <v>781</v>
      </c>
      <c r="D524" s="297" t="s">
        <v>93</v>
      </c>
      <c r="E524" s="297" t="s">
        <v>88</v>
      </c>
      <c r="F524" s="298" t="s">
        <v>112</v>
      </c>
      <c r="G524" s="298" t="str">
        <f t="shared" si="8"/>
        <v>110654</v>
      </c>
      <c r="H524" s="295" t="s">
        <v>68</v>
      </c>
    </row>
    <row r="525" spans="1:8" ht="15">
      <c r="A525" s="295" t="s">
        <v>747</v>
      </c>
      <c r="B525" s="295" t="s">
        <v>778</v>
      </c>
      <c r="C525" s="296" t="s">
        <v>543</v>
      </c>
      <c r="D525" s="297" t="s">
        <v>93</v>
      </c>
      <c r="E525" s="297" t="s">
        <v>88</v>
      </c>
      <c r="F525" s="298" t="s">
        <v>113</v>
      </c>
      <c r="G525" s="298" t="str">
        <f t="shared" si="8"/>
        <v>110655</v>
      </c>
      <c r="H525" s="295" t="s">
        <v>68</v>
      </c>
    </row>
    <row r="526" spans="1:8" ht="15">
      <c r="A526" s="295" t="s">
        <v>747</v>
      </c>
      <c r="B526" s="295" t="s">
        <v>778</v>
      </c>
      <c r="C526" s="296" t="s">
        <v>782</v>
      </c>
      <c r="D526" s="297" t="s">
        <v>93</v>
      </c>
      <c r="E526" s="297" t="s">
        <v>88</v>
      </c>
      <c r="F526" s="298" t="s">
        <v>114</v>
      </c>
      <c r="G526" s="298" t="str">
        <f t="shared" si="8"/>
        <v>110656</v>
      </c>
      <c r="H526" s="295" t="s">
        <v>68</v>
      </c>
    </row>
    <row r="527" spans="1:8" ht="15">
      <c r="A527" s="295" t="s">
        <v>747</v>
      </c>
      <c r="B527" s="295" t="s">
        <v>783</v>
      </c>
      <c r="C527" s="296" t="s">
        <v>783</v>
      </c>
      <c r="D527" s="297" t="s">
        <v>93</v>
      </c>
      <c r="E527" s="297" t="s">
        <v>89</v>
      </c>
      <c r="F527" s="298" t="s">
        <v>44</v>
      </c>
      <c r="G527" s="298" t="str">
        <f t="shared" si="8"/>
        <v>110750</v>
      </c>
      <c r="H527" s="295" t="s">
        <v>156</v>
      </c>
    </row>
    <row r="528" spans="1:8" ht="15">
      <c r="A528" s="295" t="s">
        <v>747</v>
      </c>
      <c r="B528" s="295" t="s">
        <v>783</v>
      </c>
      <c r="C528" s="296" t="s">
        <v>784</v>
      </c>
      <c r="D528" s="297" t="s">
        <v>93</v>
      </c>
      <c r="E528" s="297" t="s">
        <v>89</v>
      </c>
      <c r="F528" s="298" t="s">
        <v>109</v>
      </c>
      <c r="G528" s="298" t="str">
        <f t="shared" si="8"/>
        <v>110751</v>
      </c>
      <c r="H528" s="295" t="s">
        <v>68</v>
      </c>
    </row>
    <row r="529" spans="1:8" ht="15">
      <c r="A529" s="295" t="s">
        <v>747</v>
      </c>
      <c r="B529" s="295" t="s">
        <v>783</v>
      </c>
      <c r="C529" s="296" t="s">
        <v>785</v>
      </c>
      <c r="D529" s="297" t="s">
        <v>93</v>
      </c>
      <c r="E529" s="297" t="s">
        <v>89</v>
      </c>
      <c r="F529" s="298" t="s">
        <v>111</v>
      </c>
      <c r="G529" s="298" t="str">
        <f t="shared" si="8"/>
        <v>110753</v>
      </c>
      <c r="H529" s="295" t="s">
        <v>68</v>
      </c>
    </row>
    <row r="530" spans="1:8" ht="15">
      <c r="A530" s="295" t="s">
        <v>747</v>
      </c>
      <c r="B530" s="295" t="s">
        <v>783</v>
      </c>
      <c r="C530" s="296" t="s">
        <v>786</v>
      </c>
      <c r="D530" s="297" t="s">
        <v>93</v>
      </c>
      <c r="E530" s="297" t="s">
        <v>89</v>
      </c>
      <c r="F530" s="298" t="s">
        <v>112</v>
      </c>
      <c r="G530" s="298" t="str">
        <f t="shared" si="8"/>
        <v>110754</v>
      </c>
      <c r="H530" s="295" t="s">
        <v>68</v>
      </c>
    </row>
    <row r="531" spans="1:8" ht="15">
      <c r="A531" s="295" t="s">
        <v>747</v>
      </c>
      <c r="B531" s="295" t="s">
        <v>783</v>
      </c>
      <c r="C531" s="296" t="s">
        <v>787</v>
      </c>
      <c r="D531" s="297" t="s">
        <v>93</v>
      </c>
      <c r="E531" s="297" t="s">
        <v>89</v>
      </c>
      <c r="F531" s="298" t="s">
        <v>114</v>
      </c>
      <c r="G531" s="298" t="str">
        <f t="shared" si="8"/>
        <v>110756</v>
      </c>
      <c r="H531" s="295" t="s">
        <v>68</v>
      </c>
    </row>
    <row r="532" spans="1:8" ht="15">
      <c r="A532" s="295" t="s">
        <v>747</v>
      </c>
      <c r="B532" s="295" t="s">
        <v>788</v>
      </c>
      <c r="C532" s="296" t="s">
        <v>788</v>
      </c>
      <c r="D532" s="297" t="s">
        <v>93</v>
      </c>
      <c r="E532" s="297" t="s">
        <v>90</v>
      </c>
      <c r="F532" s="298" t="s">
        <v>44</v>
      </c>
      <c r="G532" s="298" t="str">
        <f t="shared" si="8"/>
        <v>110850</v>
      </c>
      <c r="H532" s="295" t="s">
        <v>156</v>
      </c>
    </row>
    <row r="533" spans="1:8" ht="15">
      <c r="A533" s="295" t="s">
        <v>747</v>
      </c>
      <c r="B533" s="295" t="s">
        <v>788</v>
      </c>
      <c r="C533" s="296" t="s">
        <v>789</v>
      </c>
      <c r="D533" s="297" t="s">
        <v>93</v>
      </c>
      <c r="E533" s="297" t="s">
        <v>90</v>
      </c>
      <c r="F533" s="298" t="s">
        <v>109</v>
      </c>
      <c r="G533" s="298" t="str">
        <f t="shared" si="8"/>
        <v>110851</v>
      </c>
      <c r="H533" s="295" t="s">
        <v>68</v>
      </c>
    </row>
    <row r="534" spans="1:8" ht="15">
      <c r="A534" s="295" t="s">
        <v>747</v>
      </c>
      <c r="B534" s="295" t="s">
        <v>788</v>
      </c>
      <c r="C534" s="296" t="s">
        <v>445</v>
      </c>
      <c r="D534" s="297" t="s">
        <v>93</v>
      </c>
      <c r="E534" s="297" t="s">
        <v>90</v>
      </c>
      <c r="F534" s="298" t="s">
        <v>110</v>
      </c>
      <c r="G534" s="298" t="str">
        <f t="shared" si="8"/>
        <v>110852</v>
      </c>
      <c r="H534" s="295" t="s">
        <v>68</v>
      </c>
    </row>
    <row r="535" spans="1:8" ht="15">
      <c r="A535" s="295" t="s">
        <v>747</v>
      </c>
      <c r="B535" s="295" t="s">
        <v>788</v>
      </c>
      <c r="C535" s="296" t="s">
        <v>790</v>
      </c>
      <c r="D535" s="297" t="s">
        <v>93</v>
      </c>
      <c r="E535" s="297" t="s">
        <v>90</v>
      </c>
      <c r="F535" s="298" t="s">
        <v>111</v>
      </c>
      <c r="G535" s="298" t="str">
        <f t="shared" si="8"/>
        <v>110853</v>
      </c>
      <c r="H535" s="295" t="s">
        <v>68</v>
      </c>
    </row>
    <row r="536" spans="1:8" ht="15">
      <c r="A536" s="295" t="s">
        <v>747</v>
      </c>
      <c r="B536" s="295" t="s">
        <v>791</v>
      </c>
      <c r="C536" s="296" t="s">
        <v>792</v>
      </c>
      <c r="D536" s="297" t="s">
        <v>93</v>
      </c>
      <c r="E536" s="297" t="s">
        <v>91</v>
      </c>
      <c r="F536" s="298" t="s">
        <v>44</v>
      </c>
      <c r="G536" s="298" t="str">
        <f t="shared" si="8"/>
        <v>110950</v>
      </c>
      <c r="H536" s="295" t="s">
        <v>68</v>
      </c>
    </row>
    <row r="537" spans="1:8" ht="15">
      <c r="A537" s="295" t="s">
        <v>747</v>
      </c>
      <c r="B537" s="295" t="s">
        <v>791</v>
      </c>
      <c r="C537" s="296" t="s">
        <v>793</v>
      </c>
      <c r="D537" s="297" t="s">
        <v>93</v>
      </c>
      <c r="E537" s="297" t="s">
        <v>91</v>
      </c>
      <c r="F537" s="298" t="s">
        <v>109</v>
      </c>
      <c r="G537" s="298" t="str">
        <f t="shared" si="8"/>
        <v>110951</v>
      </c>
      <c r="H537" s="295" t="s">
        <v>68</v>
      </c>
    </row>
    <row r="538" spans="1:8" ht="15">
      <c r="A538" s="295" t="s">
        <v>747</v>
      </c>
      <c r="B538" s="295" t="s">
        <v>791</v>
      </c>
      <c r="C538" s="296" t="s">
        <v>794</v>
      </c>
      <c r="D538" s="297" t="s">
        <v>93</v>
      </c>
      <c r="E538" s="297" t="s">
        <v>91</v>
      </c>
      <c r="F538" s="298" t="s">
        <v>110</v>
      </c>
      <c r="G538" s="298" t="str">
        <f t="shared" si="8"/>
        <v>110952</v>
      </c>
      <c r="H538" s="295" t="s">
        <v>68</v>
      </c>
    </row>
    <row r="539" spans="1:8" ht="15">
      <c r="A539" s="295" t="s">
        <v>747</v>
      </c>
      <c r="B539" s="295" t="s">
        <v>791</v>
      </c>
      <c r="C539" s="296" t="s">
        <v>795</v>
      </c>
      <c r="D539" s="297" t="s">
        <v>93</v>
      </c>
      <c r="E539" s="297" t="s">
        <v>91</v>
      </c>
      <c r="F539" s="298" t="s">
        <v>112</v>
      </c>
      <c r="G539" s="298" t="str">
        <f t="shared" si="8"/>
        <v>110954</v>
      </c>
      <c r="H539" s="295" t="s">
        <v>68</v>
      </c>
    </row>
    <row r="540" spans="1:8" ht="15">
      <c r="A540" s="295" t="s">
        <v>747</v>
      </c>
      <c r="B540" s="295" t="s">
        <v>791</v>
      </c>
      <c r="C540" s="296" t="s">
        <v>796</v>
      </c>
      <c r="D540" s="297" t="s">
        <v>93</v>
      </c>
      <c r="E540" s="297" t="s">
        <v>91</v>
      </c>
      <c r="F540" s="298" t="s">
        <v>114</v>
      </c>
      <c r="G540" s="298" t="str">
        <f t="shared" si="8"/>
        <v>110956</v>
      </c>
      <c r="H540" s="295" t="s">
        <v>68</v>
      </c>
    </row>
    <row r="541" spans="1:8" ht="15">
      <c r="A541" s="295" t="s">
        <v>747</v>
      </c>
      <c r="B541" s="295" t="s">
        <v>791</v>
      </c>
      <c r="C541" s="296" t="s">
        <v>373</v>
      </c>
      <c r="D541" s="297" t="s">
        <v>93</v>
      </c>
      <c r="E541" s="297" t="s">
        <v>91</v>
      </c>
      <c r="F541" s="298" t="s">
        <v>115</v>
      </c>
      <c r="G541" s="298" t="str">
        <f t="shared" si="8"/>
        <v>110957</v>
      </c>
      <c r="H541" s="295" t="s">
        <v>68</v>
      </c>
    </row>
    <row r="542" spans="1:8" ht="15">
      <c r="A542" s="295" t="s">
        <v>747</v>
      </c>
      <c r="B542" s="295" t="s">
        <v>791</v>
      </c>
      <c r="C542" s="296" t="s">
        <v>797</v>
      </c>
      <c r="D542" s="297" t="s">
        <v>93</v>
      </c>
      <c r="E542" s="297" t="s">
        <v>91</v>
      </c>
      <c r="F542" s="298" t="s">
        <v>116</v>
      </c>
      <c r="G542" s="298" t="str">
        <f t="shared" si="8"/>
        <v>110958</v>
      </c>
      <c r="H542" s="295" t="s">
        <v>68</v>
      </c>
    </row>
    <row r="543" spans="1:8" ht="15">
      <c r="A543" s="295" t="s">
        <v>747</v>
      </c>
      <c r="B543" s="295" t="s">
        <v>791</v>
      </c>
      <c r="C543" s="296" t="s">
        <v>798</v>
      </c>
      <c r="D543" s="297" t="s">
        <v>93</v>
      </c>
      <c r="E543" s="297" t="s">
        <v>91</v>
      </c>
      <c r="F543" s="298" t="s">
        <v>117</v>
      </c>
      <c r="G543" s="298" t="str">
        <f t="shared" si="8"/>
        <v>110959</v>
      </c>
      <c r="H543" s="295" t="s">
        <v>68</v>
      </c>
    </row>
    <row r="544" spans="1:8" ht="15">
      <c r="A544" s="295" t="s">
        <v>747</v>
      </c>
      <c r="B544" s="295" t="s">
        <v>799</v>
      </c>
      <c r="C544" s="296" t="s">
        <v>800</v>
      </c>
      <c r="D544" s="297" t="s">
        <v>93</v>
      </c>
      <c r="E544" s="297" t="s">
        <v>92</v>
      </c>
      <c r="F544" s="298" t="s">
        <v>44</v>
      </c>
      <c r="G544" s="298" t="str">
        <f t="shared" si="8"/>
        <v>111050</v>
      </c>
      <c r="H544" s="295" t="s">
        <v>68</v>
      </c>
    </row>
    <row r="545" spans="1:8" ht="15">
      <c r="A545" s="295" t="s">
        <v>747</v>
      </c>
      <c r="B545" s="295" t="s">
        <v>799</v>
      </c>
      <c r="C545" s="296" t="s">
        <v>801</v>
      </c>
      <c r="D545" s="297" t="s">
        <v>93</v>
      </c>
      <c r="E545" s="297" t="s">
        <v>92</v>
      </c>
      <c r="F545" s="298" t="s">
        <v>109</v>
      </c>
      <c r="G545" s="298" t="str">
        <f t="shared" si="8"/>
        <v>111051</v>
      </c>
      <c r="H545" s="295" t="s">
        <v>68</v>
      </c>
    </row>
    <row r="546" spans="1:8" ht="15">
      <c r="A546" s="295" t="s">
        <v>747</v>
      </c>
      <c r="B546" s="295" t="s">
        <v>799</v>
      </c>
      <c r="C546" s="296" t="s">
        <v>802</v>
      </c>
      <c r="D546" s="297" t="s">
        <v>93</v>
      </c>
      <c r="E546" s="297" t="s">
        <v>92</v>
      </c>
      <c r="F546" s="298" t="s">
        <v>110</v>
      </c>
      <c r="G546" s="298" t="str">
        <f t="shared" si="8"/>
        <v>111052</v>
      </c>
      <c r="H546" s="295" t="s">
        <v>68</v>
      </c>
    </row>
    <row r="547" spans="1:8" ht="15">
      <c r="A547" s="295" t="s">
        <v>747</v>
      </c>
      <c r="B547" s="295" t="s">
        <v>799</v>
      </c>
      <c r="C547" s="296" t="s">
        <v>803</v>
      </c>
      <c r="D547" s="297" t="s">
        <v>93</v>
      </c>
      <c r="E547" s="297" t="s">
        <v>92</v>
      </c>
      <c r="F547" s="298" t="s">
        <v>111</v>
      </c>
      <c r="G547" s="298" t="str">
        <f t="shared" si="8"/>
        <v>111053</v>
      </c>
      <c r="H547" s="295" t="s">
        <v>68</v>
      </c>
    </row>
    <row r="548" spans="1:8" ht="15">
      <c r="A548" s="295" t="s">
        <v>747</v>
      </c>
      <c r="B548" s="295" t="s">
        <v>799</v>
      </c>
      <c r="C548" s="296" t="s">
        <v>804</v>
      </c>
      <c r="D548" s="297" t="s">
        <v>93</v>
      </c>
      <c r="E548" s="297" t="s">
        <v>92</v>
      </c>
      <c r="F548" s="298" t="s">
        <v>112</v>
      </c>
      <c r="G548" s="298" t="str">
        <f t="shared" si="8"/>
        <v>111054</v>
      </c>
      <c r="H548" s="295" t="s">
        <v>68</v>
      </c>
    </row>
    <row r="549" spans="1:8" ht="15">
      <c r="A549" s="295" t="s">
        <v>747</v>
      </c>
      <c r="B549" s="295" t="s">
        <v>799</v>
      </c>
      <c r="C549" s="296" t="s">
        <v>805</v>
      </c>
      <c r="D549" s="297" t="s">
        <v>93</v>
      </c>
      <c r="E549" s="297" t="s">
        <v>92</v>
      </c>
      <c r="F549" s="298" t="s">
        <v>113</v>
      </c>
      <c r="G549" s="298" t="str">
        <f t="shared" si="8"/>
        <v>111055</v>
      </c>
      <c r="H549" s="295" t="s">
        <v>68</v>
      </c>
    </row>
    <row r="550" spans="1:8" ht="15">
      <c r="A550" s="295" t="s">
        <v>747</v>
      </c>
      <c r="B550" s="295" t="s">
        <v>806</v>
      </c>
      <c r="C550" s="296" t="s">
        <v>806</v>
      </c>
      <c r="D550" s="297" t="s">
        <v>93</v>
      </c>
      <c r="E550" s="297" t="s">
        <v>93</v>
      </c>
      <c r="F550" s="298" t="s">
        <v>44</v>
      </c>
      <c r="G550" s="298" t="str">
        <f t="shared" si="8"/>
        <v>111150</v>
      </c>
      <c r="H550" s="295" t="s">
        <v>68</v>
      </c>
    </row>
    <row r="551" spans="1:8" ht="15">
      <c r="A551" s="295" t="s">
        <v>747</v>
      </c>
      <c r="B551" s="295" t="s">
        <v>806</v>
      </c>
      <c r="C551" s="296" t="s">
        <v>807</v>
      </c>
      <c r="D551" s="297" t="s">
        <v>93</v>
      </c>
      <c r="E551" s="297" t="s">
        <v>93</v>
      </c>
      <c r="F551" s="298" t="s">
        <v>109</v>
      </c>
      <c r="G551" s="298" t="str">
        <f t="shared" si="8"/>
        <v>111151</v>
      </c>
      <c r="H551" s="295" t="s">
        <v>68</v>
      </c>
    </row>
    <row r="552" spans="1:8" ht="15">
      <c r="A552" s="295" t="s">
        <v>747</v>
      </c>
      <c r="B552" s="295" t="s">
        <v>806</v>
      </c>
      <c r="C552" s="296" t="s">
        <v>808</v>
      </c>
      <c r="D552" s="297" t="s">
        <v>93</v>
      </c>
      <c r="E552" s="297" t="s">
        <v>93</v>
      </c>
      <c r="F552" s="298" t="s">
        <v>110</v>
      </c>
      <c r="G552" s="298" t="str">
        <f t="shared" si="8"/>
        <v>111152</v>
      </c>
      <c r="H552" s="295" t="s">
        <v>68</v>
      </c>
    </row>
    <row r="553" spans="1:8" ht="15">
      <c r="A553" s="295" t="s">
        <v>747</v>
      </c>
      <c r="B553" s="295" t="s">
        <v>806</v>
      </c>
      <c r="C553" s="296" t="s">
        <v>809</v>
      </c>
      <c r="D553" s="297" t="s">
        <v>93</v>
      </c>
      <c r="E553" s="297" t="s">
        <v>93</v>
      </c>
      <c r="F553" s="298" t="s">
        <v>111</v>
      </c>
      <c r="G553" s="298" t="str">
        <f t="shared" si="8"/>
        <v>111153</v>
      </c>
      <c r="H553" s="295" t="s">
        <v>68</v>
      </c>
    </row>
    <row r="554" spans="1:8" ht="15">
      <c r="A554" s="295" t="s">
        <v>747</v>
      </c>
      <c r="B554" s="295" t="s">
        <v>806</v>
      </c>
      <c r="C554" s="296" t="s">
        <v>810</v>
      </c>
      <c r="D554" s="297" t="s">
        <v>93</v>
      </c>
      <c r="E554" s="297" t="s">
        <v>93</v>
      </c>
      <c r="F554" s="298" t="s">
        <v>112</v>
      </c>
      <c r="G554" s="298" t="str">
        <f t="shared" si="8"/>
        <v>111154</v>
      </c>
      <c r="H554" s="295" t="s">
        <v>68</v>
      </c>
    </row>
    <row r="555" spans="1:8" ht="15">
      <c r="A555" s="295" t="s">
        <v>747</v>
      </c>
      <c r="B555" s="295" t="s">
        <v>806</v>
      </c>
      <c r="C555" s="296" t="s">
        <v>811</v>
      </c>
      <c r="D555" s="297" t="s">
        <v>93</v>
      </c>
      <c r="E555" s="297" t="s">
        <v>93</v>
      </c>
      <c r="F555" s="298" t="s">
        <v>113</v>
      </c>
      <c r="G555" s="298" t="str">
        <f t="shared" si="8"/>
        <v>111155</v>
      </c>
      <c r="H555" s="295" t="s">
        <v>68</v>
      </c>
    </row>
    <row r="556" spans="1:8" ht="15">
      <c r="A556" s="295" t="s">
        <v>747</v>
      </c>
      <c r="B556" s="295" t="s">
        <v>806</v>
      </c>
      <c r="C556" s="296" t="s">
        <v>812</v>
      </c>
      <c r="D556" s="297" t="s">
        <v>93</v>
      </c>
      <c r="E556" s="297" t="s">
        <v>93</v>
      </c>
      <c r="F556" s="298" t="s">
        <v>114</v>
      </c>
      <c r="G556" s="298" t="str">
        <f t="shared" si="8"/>
        <v>111156</v>
      </c>
      <c r="H556" s="295" t="s">
        <v>68</v>
      </c>
    </row>
    <row r="557" spans="1:8" ht="15">
      <c r="A557" s="295" t="s">
        <v>747</v>
      </c>
      <c r="B557" s="295" t="s">
        <v>806</v>
      </c>
      <c r="C557" s="296" t="s">
        <v>813</v>
      </c>
      <c r="D557" s="297" t="s">
        <v>93</v>
      </c>
      <c r="E557" s="297" t="s">
        <v>93</v>
      </c>
      <c r="F557" s="298" t="s">
        <v>115</v>
      </c>
      <c r="G557" s="298" t="str">
        <f t="shared" si="8"/>
        <v>111157</v>
      </c>
      <c r="H557" s="295" t="s">
        <v>68</v>
      </c>
    </row>
    <row r="558" spans="1:8" ht="15">
      <c r="A558" s="295" t="s">
        <v>747</v>
      </c>
      <c r="B558" s="295" t="s">
        <v>806</v>
      </c>
      <c r="C558" s="296" t="s">
        <v>600</v>
      </c>
      <c r="D558" s="297" t="s">
        <v>93</v>
      </c>
      <c r="E558" s="297" t="s">
        <v>93</v>
      </c>
      <c r="F558" s="298" t="s">
        <v>116</v>
      </c>
      <c r="G558" s="298" t="str">
        <f t="shared" si="8"/>
        <v>111158</v>
      </c>
      <c r="H558" s="295" t="s">
        <v>68</v>
      </c>
    </row>
    <row r="559" spans="1:8" ht="15">
      <c r="A559" s="295" t="s">
        <v>747</v>
      </c>
      <c r="B559" s="295" t="s">
        <v>806</v>
      </c>
      <c r="C559" s="296" t="s">
        <v>814</v>
      </c>
      <c r="D559" s="297" t="s">
        <v>93</v>
      </c>
      <c r="E559" s="297" t="s">
        <v>93</v>
      </c>
      <c r="F559" s="298" t="s">
        <v>117</v>
      </c>
      <c r="G559" s="298" t="str">
        <f t="shared" si="8"/>
        <v>111159</v>
      </c>
      <c r="H559" s="295" t="s">
        <v>68</v>
      </c>
    </row>
    <row r="560" spans="1:8" ht="15">
      <c r="A560" s="295" t="s">
        <v>747</v>
      </c>
      <c r="B560" s="295" t="s">
        <v>806</v>
      </c>
      <c r="C560" s="296" t="s">
        <v>815</v>
      </c>
      <c r="D560" s="297" t="s">
        <v>93</v>
      </c>
      <c r="E560" s="297" t="s">
        <v>93</v>
      </c>
      <c r="F560" s="298" t="s">
        <v>118</v>
      </c>
      <c r="G560" s="298" t="str">
        <f t="shared" si="8"/>
        <v>111160</v>
      </c>
      <c r="H560" s="295" t="s">
        <v>68</v>
      </c>
    </row>
    <row r="561" spans="1:8" ht="15">
      <c r="A561" s="295" t="s">
        <v>747</v>
      </c>
      <c r="B561" s="295" t="s">
        <v>816</v>
      </c>
      <c r="C561" s="296" t="s">
        <v>816</v>
      </c>
      <c r="D561" s="297" t="s">
        <v>93</v>
      </c>
      <c r="E561" s="297" t="s">
        <v>94</v>
      </c>
      <c r="F561" s="298" t="s">
        <v>44</v>
      </c>
      <c r="G561" s="298" t="str">
        <f t="shared" si="8"/>
        <v>111250</v>
      </c>
      <c r="H561" s="295" t="s">
        <v>68</v>
      </c>
    </row>
    <row r="562" spans="1:8" ht="15">
      <c r="A562" s="295" t="s">
        <v>747</v>
      </c>
      <c r="B562" s="295" t="s">
        <v>816</v>
      </c>
      <c r="C562" s="296" t="s">
        <v>817</v>
      </c>
      <c r="D562" s="297" t="s">
        <v>93</v>
      </c>
      <c r="E562" s="297" t="s">
        <v>94</v>
      </c>
      <c r="F562" s="298" t="s">
        <v>109</v>
      </c>
      <c r="G562" s="298" t="str">
        <f t="shared" si="8"/>
        <v>111251</v>
      </c>
      <c r="H562" s="295" t="s">
        <v>68</v>
      </c>
    </row>
    <row r="563" spans="1:8" ht="15">
      <c r="A563" s="295" t="s">
        <v>747</v>
      </c>
      <c r="B563" s="295" t="s">
        <v>816</v>
      </c>
      <c r="C563" s="296" t="s">
        <v>818</v>
      </c>
      <c r="D563" s="297" t="s">
        <v>93</v>
      </c>
      <c r="E563" s="297" t="s">
        <v>94</v>
      </c>
      <c r="F563" s="298" t="s">
        <v>110</v>
      </c>
      <c r="G563" s="298" t="str">
        <f t="shared" si="8"/>
        <v>111252</v>
      </c>
      <c r="H563" s="295" t="s">
        <v>68</v>
      </c>
    </row>
    <row r="564" spans="1:8" ht="15">
      <c r="A564" s="295" t="s">
        <v>747</v>
      </c>
      <c r="B564" s="295" t="s">
        <v>819</v>
      </c>
      <c r="C564" s="296" t="s">
        <v>819</v>
      </c>
      <c r="D564" s="297" t="s">
        <v>93</v>
      </c>
      <c r="E564" s="297" t="s">
        <v>95</v>
      </c>
      <c r="F564" s="298" t="s">
        <v>44</v>
      </c>
      <c r="G564" s="298" t="str">
        <f t="shared" si="8"/>
        <v>111350</v>
      </c>
      <c r="H564" s="295" t="s">
        <v>68</v>
      </c>
    </row>
    <row r="565" spans="1:8" ht="15">
      <c r="A565" s="295" t="s">
        <v>747</v>
      </c>
      <c r="B565" s="295" t="s">
        <v>819</v>
      </c>
      <c r="C565" s="296" t="s">
        <v>820</v>
      </c>
      <c r="D565" s="297" t="s">
        <v>93</v>
      </c>
      <c r="E565" s="297" t="s">
        <v>95</v>
      </c>
      <c r="F565" s="298" t="s">
        <v>109</v>
      </c>
      <c r="G565" s="298" t="str">
        <f t="shared" si="8"/>
        <v>111351</v>
      </c>
      <c r="H565" s="295" t="s">
        <v>68</v>
      </c>
    </row>
    <row r="566" spans="1:8" ht="15">
      <c r="A566" s="295" t="s">
        <v>747</v>
      </c>
      <c r="B566" s="295" t="s">
        <v>819</v>
      </c>
      <c r="C566" s="296" t="s">
        <v>821</v>
      </c>
      <c r="D566" s="297" t="s">
        <v>93</v>
      </c>
      <c r="E566" s="297" t="s">
        <v>95</v>
      </c>
      <c r="F566" s="298" t="s">
        <v>110</v>
      </c>
      <c r="G566" s="298" t="str">
        <f t="shared" si="8"/>
        <v>111352</v>
      </c>
      <c r="H566" s="295" t="s">
        <v>68</v>
      </c>
    </row>
    <row r="567" spans="1:8" ht="15">
      <c r="A567" s="295" t="s">
        <v>747</v>
      </c>
      <c r="B567" s="295" t="s">
        <v>819</v>
      </c>
      <c r="C567" s="296" t="s">
        <v>822</v>
      </c>
      <c r="D567" s="297" t="s">
        <v>93</v>
      </c>
      <c r="E567" s="297" t="s">
        <v>95</v>
      </c>
      <c r="F567" s="298" t="s">
        <v>111</v>
      </c>
      <c r="G567" s="298" t="str">
        <f t="shared" si="8"/>
        <v>111353</v>
      </c>
      <c r="H567" s="295" t="s">
        <v>68</v>
      </c>
    </row>
    <row r="568" spans="1:8" ht="15">
      <c r="A568" s="295" t="s">
        <v>747</v>
      </c>
      <c r="B568" s="295" t="s">
        <v>819</v>
      </c>
      <c r="C568" s="296" t="s">
        <v>823</v>
      </c>
      <c r="D568" s="297" t="s">
        <v>93</v>
      </c>
      <c r="E568" s="297" t="s">
        <v>95</v>
      </c>
      <c r="F568" s="298" t="s">
        <v>112</v>
      </c>
      <c r="G568" s="298" t="str">
        <f t="shared" si="8"/>
        <v>111354</v>
      </c>
      <c r="H568" s="295" t="s">
        <v>68</v>
      </c>
    </row>
    <row r="569" spans="1:8" ht="15">
      <c r="A569" s="295" t="s">
        <v>747</v>
      </c>
      <c r="B569" s="295" t="s">
        <v>819</v>
      </c>
      <c r="C569" s="296" t="s">
        <v>824</v>
      </c>
      <c r="D569" s="297" t="s">
        <v>93</v>
      </c>
      <c r="E569" s="297" t="s">
        <v>95</v>
      </c>
      <c r="F569" s="298" t="s">
        <v>113</v>
      </c>
      <c r="G569" s="298" t="str">
        <f t="shared" si="8"/>
        <v>111355</v>
      </c>
      <c r="H569" s="295" t="s">
        <v>68</v>
      </c>
    </row>
    <row r="570" spans="1:8" ht="15">
      <c r="A570" s="295" t="s">
        <v>747</v>
      </c>
      <c r="B570" s="295" t="s">
        <v>825</v>
      </c>
      <c r="C570" s="296" t="s">
        <v>825</v>
      </c>
      <c r="D570" s="297" t="s">
        <v>93</v>
      </c>
      <c r="E570" s="297" t="s">
        <v>96</v>
      </c>
      <c r="F570" s="298" t="s">
        <v>44</v>
      </c>
      <c r="G570" s="298" t="str">
        <f t="shared" si="8"/>
        <v>111450</v>
      </c>
      <c r="H570" s="295" t="s">
        <v>68</v>
      </c>
    </row>
    <row r="571" spans="1:8" ht="15">
      <c r="A571" s="295" t="s">
        <v>747</v>
      </c>
      <c r="B571" s="295" t="s">
        <v>825</v>
      </c>
      <c r="C571" s="296" t="s">
        <v>826</v>
      </c>
      <c r="D571" s="297" t="s">
        <v>93</v>
      </c>
      <c r="E571" s="297" t="s">
        <v>96</v>
      </c>
      <c r="F571" s="298" t="s">
        <v>109</v>
      </c>
      <c r="G571" s="298" t="str">
        <f t="shared" si="8"/>
        <v>111451</v>
      </c>
      <c r="H571" s="295" t="s">
        <v>68</v>
      </c>
    </row>
    <row r="572" spans="1:8" ht="15">
      <c r="A572" s="295" t="s">
        <v>747</v>
      </c>
      <c r="B572" s="295" t="s">
        <v>825</v>
      </c>
      <c r="C572" s="296" t="s">
        <v>827</v>
      </c>
      <c r="D572" s="297" t="s">
        <v>93</v>
      </c>
      <c r="E572" s="297" t="s">
        <v>96</v>
      </c>
      <c r="F572" s="298" t="s">
        <v>110</v>
      </c>
      <c r="G572" s="298" t="str">
        <f t="shared" si="8"/>
        <v>111452</v>
      </c>
      <c r="H572" s="295" t="s">
        <v>68</v>
      </c>
    </row>
    <row r="573" spans="1:8" ht="15">
      <c r="A573" s="295" t="s">
        <v>747</v>
      </c>
      <c r="B573" s="295" t="s">
        <v>828</v>
      </c>
      <c r="C573" s="296" t="s">
        <v>828</v>
      </c>
      <c r="D573" s="297" t="s">
        <v>93</v>
      </c>
      <c r="E573" s="297" t="s">
        <v>97</v>
      </c>
      <c r="F573" s="298" t="s">
        <v>44</v>
      </c>
      <c r="G573" s="298" t="str">
        <f t="shared" si="8"/>
        <v>111550</v>
      </c>
      <c r="H573" s="295" t="s">
        <v>68</v>
      </c>
    </row>
    <row r="574" spans="1:8" ht="15">
      <c r="A574" s="295" t="s">
        <v>747</v>
      </c>
      <c r="B574" s="295" t="s">
        <v>828</v>
      </c>
      <c r="C574" s="296" t="s">
        <v>829</v>
      </c>
      <c r="D574" s="297" t="s">
        <v>93</v>
      </c>
      <c r="E574" s="297" t="s">
        <v>97</v>
      </c>
      <c r="F574" s="298" t="s">
        <v>109</v>
      </c>
      <c r="G574" s="298" t="str">
        <f t="shared" si="8"/>
        <v>111551</v>
      </c>
      <c r="H574" s="295" t="s">
        <v>68</v>
      </c>
    </row>
    <row r="575" spans="1:8" ht="15">
      <c r="A575" s="295" t="s">
        <v>747</v>
      </c>
      <c r="B575" s="295" t="s">
        <v>828</v>
      </c>
      <c r="C575" s="296" t="s">
        <v>830</v>
      </c>
      <c r="D575" s="297" t="s">
        <v>93</v>
      </c>
      <c r="E575" s="297" t="s">
        <v>97</v>
      </c>
      <c r="F575" s="298" t="s">
        <v>110</v>
      </c>
      <c r="G575" s="298" t="str">
        <f t="shared" si="8"/>
        <v>111552</v>
      </c>
      <c r="H575" s="295" t="s">
        <v>68</v>
      </c>
    </row>
    <row r="576" spans="1:8" ht="15">
      <c r="A576" s="295" t="s">
        <v>747</v>
      </c>
      <c r="B576" s="295" t="s">
        <v>831</v>
      </c>
      <c r="C576" s="296" t="s">
        <v>831</v>
      </c>
      <c r="D576" s="297" t="s">
        <v>93</v>
      </c>
      <c r="E576" s="297" t="s">
        <v>98</v>
      </c>
      <c r="F576" s="298" t="s">
        <v>44</v>
      </c>
      <c r="G576" s="298" t="str">
        <f t="shared" si="8"/>
        <v>111650</v>
      </c>
      <c r="H576" s="295" t="s">
        <v>68</v>
      </c>
    </row>
    <row r="577" spans="1:8" ht="15">
      <c r="A577" s="295" t="s">
        <v>747</v>
      </c>
      <c r="B577" s="295" t="s">
        <v>831</v>
      </c>
      <c r="C577" s="296" t="s">
        <v>832</v>
      </c>
      <c r="D577" s="297" t="s">
        <v>93</v>
      </c>
      <c r="E577" s="297" t="s">
        <v>98</v>
      </c>
      <c r="F577" s="298" t="s">
        <v>109</v>
      </c>
      <c r="G577" s="298" t="str">
        <f t="shared" si="8"/>
        <v>111651</v>
      </c>
      <c r="H577" s="295" t="s">
        <v>68</v>
      </c>
    </row>
    <row r="578" spans="1:8" ht="15">
      <c r="A578" s="295" t="s">
        <v>833</v>
      </c>
      <c r="B578" s="295" t="s">
        <v>834</v>
      </c>
      <c r="C578" s="296" t="s">
        <v>834</v>
      </c>
      <c r="D578" s="297" t="s">
        <v>94</v>
      </c>
      <c r="E578" s="297" t="s">
        <v>43</v>
      </c>
      <c r="F578" s="298" t="s">
        <v>44</v>
      </c>
      <c r="G578" s="298" t="str">
        <f t="shared" si="8"/>
        <v>120150</v>
      </c>
      <c r="H578" s="295" t="s">
        <v>156</v>
      </c>
    </row>
    <row r="579" spans="1:8" ht="15">
      <c r="A579" s="295" t="s">
        <v>833</v>
      </c>
      <c r="B579" s="295" t="s">
        <v>834</v>
      </c>
      <c r="C579" s="296" t="s">
        <v>835</v>
      </c>
      <c r="D579" s="297" t="s">
        <v>94</v>
      </c>
      <c r="E579" s="297" t="s">
        <v>43</v>
      </c>
      <c r="F579" s="298" t="s">
        <v>110</v>
      </c>
      <c r="G579" s="298" t="str">
        <f aca="true" t="shared" si="9" ref="G579:G642">CONCATENATE(D579,E579,F579)</f>
        <v>120152</v>
      </c>
      <c r="H579" s="295" t="s">
        <v>68</v>
      </c>
    </row>
    <row r="580" spans="1:8" ht="15">
      <c r="A580" s="295" t="s">
        <v>833</v>
      </c>
      <c r="B580" s="295" t="s">
        <v>834</v>
      </c>
      <c r="C580" s="296" t="s">
        <v>836</v>
      </c>
      <c r="D580" s="297" t="s">
        <v>94</v>
      </c>
      <c r="E580" s="297" t="s">
        <v>43</v>
      </c>
      <c r="F580" s="298" t="s">
        <v>111</v>
      </c>
      <c r="G580" s="298" t="str">
        <f t="shared" si="9"/>
        <v>120153</v>
      </c>
      <c r="H580" s="295" t="s">
        <v>68</v>
      </c>
    </row>
    <row r="581" spans="1:8" ht="15">
      <c r="A581" s="295" t="s">
        <v>833</v>
      </c>
      <c r="B581" s="295" t="s">
        <v>834</v>
      </c>
      <c r="C581" s="296" t="s">
        <v>837</v>
      </c>
      <c r="D581" s="297" t="s">
        <v>94</v>
      </c>
      <c r="E581" s="297" t="s">
        <v>43</v>
      </c>
      <c r="F581" s="298" t="s">
        <v>112</v>
      </c>
      <c r="G581" s="298" t="str">
        <f t="shared" si="9"/>
        <v>120154</v>
      </c>
      <c r="H581" s="295" t="s">
        <v>68</v>
      </c>
    </row>
    <row r="582" spans="1:8" ht="15">
      <c r="A582" s="295" t="s">
        <v>833</v>
      </c>
      <c r="B582" s="295" t="s">
        <v>834</v>
      </c>
      <c r="C582" s="296" t="s">
        <v>311</v>
      </c>
      <c r="D582" s="297" t="s">
        <v>94</v>
      </c>
      <c r="E582" s="297" t="s">
        <v>43</v>
      </c>
      <c r="F582" s="298" t="s">
        <v>113</v>
      </c>
      <c r="G582" s="298" t="str">
        <f t="shared" si="9"/>
        <v>120155</v>
      </c>
      <c r="H582" s="295" t="s">
        <v>68</v>
      </c>
    </row>
    <row r="583" spans="1:8" ht="15">
      <c r="A583" s="295" t="s">
        <v>833</v>
      </c>
      <c r="B583" s="295" t="s">
        <v>838</v>
      </c>
      <c r="C583" s="296" t="s">
        <v>838</v>
      </c>
      <c r="D583" s="297" t="s">
        <v>94</v>
      </c>
      <c r="E583" s="297" t="s">
        <v>84</v>
      </c>
      <c r="F583" s="298" t="s">
        <v>44</v>
      </c>
      <c r="G583" s="298" t="str">
        <f t="shared" si="9"/>
        <v>120250</v>
      </c>
      <c r="H583" s="295" t="s">
        <v>68</v>
      </c>
    </row>
    <row r="584" spans="1:8" ht="15">
      <c r="A584" s="295" t="s">
        <v>833</v>
      </c>
      <c r="B584" s="295" t="s">
        <v>838</v>
      </c>
      <c r="C584" s="296" t="s">
        <v>839</v>
      </c>
      <c r="D584" s="297" t="s">
        <v>94</v>
      </c>
      <c r="E584" s="297" t="s">
        <v>84</v>
      </c>
      <c r="F584" s="298" t="s">
        <v>109</v>
      </c>
      <c r="G584" s="298" t="str">
        <f t="shared" si="9"/>
        <v>120251</v>
      </c>
      <c r="H584" s="295" t="s">
        <v>68</v>
      </c>
    </row>
    <row r="585" spans="1:8" ht="15">
      <c r="A585" s="295" t="s">
        <v>833</v>
      </c>
      <c r="B585" s="295" t="s">
        <v>838</v>
      </c>
      <c r="C585" s="296" t="s">
        <v>840</v>
      </c>
      <c r="D585" s="297" t="s">
        <v>94</v>
      </c>
      <c r="E585" s="297" t="s">
        <v>84</v>
      </c>
      <c r="F585" s="298" t="s">
        <v>110</v>
      </c>
      <c r="G585" s="298" t="str">
        <f t="shared" si="9"/>
        <v>120252</v>
      </c>
      <c r="H585" s="295" t="s">
        <v>68</v>
      </c>
    </row>
    <row r="586" spans="1:8" ht="15">
      <c r="A586" s="295" t="s">
        <v>833</v>
      </c>
      <c r="B586" s="295" t="s">
        <v>841</v>
      </c>
      <c r="C586" s="296" t="s">
        <v>841</v>
      </c>
      <c r="D586" s="297" t="s">
        <v>94</v>
      </c>
      <c r="E586" s="297" t="s">
        <v>85</v>
      </c>
      <c r="F586" s="298" t="s">
        <v>44</v>
      </c>
      <c r="G586" s="298" t="str">
        <f t="shared" si="9"/>
        <v>120350</v>
      </c>
      <c r="H586" s="295" t="s">
        <v>68</v>
      </c>
    </row>
    <row r="587" spans="1:8" ht="15">
      <c r="A587" s="295" t="s">
        <v>833</v>
      </c>
      <c r="B587" s="295" t="s">
        <v>842</v>
      </c>
      <c r="C587" s="296" t="s">
        <v>842</v>
      </c>
      <c r="D587" s="297" t="s">
        <v>94</v>
      </c>
      <c r="E587" s="297" t="s">
        <v>86</v>
      </c>
      <c r="F587" s="298" t="s">
        <v>44</v>
      </c>
      <c r="G587" s="298" t="str">
        <f t="shared" si="9"/>
        <v>120450</v>
      </c>
      <c r="H587" s="295" t="s">
        <v>68</v>
      </c>
    </row>
    <row r="588" spans="1:8" ht="15">
      <c r="A588" s="295" t="s">
        <v>833</v>
      </c>
      <c r="B588" s="295" t="s">
        <v>842</v>
      </c>
      <c r="C588" s="296" t="s">
        <v>843</v>
      </c>
      <c r="D588" s="297" t="s">
        <v>94</v>
      </c>
      <c r="E588" s="297" t="s">
        <v>86</v>
      </c>
      <c r="F588" s="298" t="s">
        <v>109</v>
      </c>
      <c r="G588" s="298" t="str">
        <f t="shared" si="9"/>
        <v>120451</v>
      </c>
      <c r="H588" s="295" t="s">
        <v>68</v>
      </c>
    </row>
    <row r="589" spans="1:8" ht="15">
      <c r="A589" s="295" t="s">
        <v>833</v>
      </c>
      <c r="B589" s="295" t="s">
        <v>842</v>
      </c>
      <c r="C589" s="296" t="s">
        <v>274</v>
      </c>
      <c r="D589" s="297" t="s">
        <v>94</v>
      </c>
      <c r="E589" s="297" t="s">
        <v>86</v>
      </c>
      <c r="F589" s="298" t="s">
        <v>110</v>
      </c>
      <c r="G589" s="298" t="str">
        <f t="shared" si="9"/>
        <v>120452</v>
      </c>
      <c r="H589" s="295" t="s">
        <v>68</v>
      </c>
    </row>
    <row r="590" spans="1:8" ht="15">
      <c r="A590" s="295" t="s">
        <v>833</v>
      </c>
      <c r="B590" s="295" t="s">
        <v>844</v>
      </c>
      <c r="C590" s="296" t="s">
        <v>844</v>
      </c>
      <c r="D590" s="297" t="s">
        <v>94</v>
      </c>
      <c r="E590" s="297" t="s">
        <v>87</v>
      </c>
      <c r="F590" s="298" t="s">
        <v>44</v>
      </c>
      <c r="G590" s="298" t="str">
        <f t="shared" si="9"/>
        <v>120550</v>
      </c>
      <c r="H590" s="295" t="s">
        <v>68</v>
      </c>
    </row>
    <row r="591" spans="1:8" ht="15">
      <c r="A591" s="295" t="s">
        <v>833</v>
      </c>
      <c r="B591" s="295" t="s">
        <v>844</v>
      </c>
      <c r="C591" s="296" t="s">
        <v>672</v>
      </c>
      <c r="D591" s="297" t="s">
        <v>94</v>
      </c>
      <c r="E591" s="297" t="s">
        <v>87</v>
      </c>
      <c r="F591" s="298" t="s">
        <v>111</v>
      </c>
      <c r="G591" s="298" t="str">
        <f t="shared" si="9"/>
        <v>120553</v>
      </c>
      <c r="H591" s="295" t="s">
        <v>68</v>
      </c>
    </row>
    <row r="592" spans="1:8" ht="15">
      <c r="A592" s="295" t="s">
        <v>833</v>
      </c>
      <c r="B592" s="295" t="s">
        <v>844</v>
      </c>
      <c r="C592" s="296" t="s">
        <v>710</v>
      </c>
      <c r="D592" s="297" t="s">
        <v>94</v>
      </c>
      <c r="E592" s="297" t="s">
        <v>87</v>
      </c>
      <c r="F592" s="298" t="s">
        <v>113</v>
      </c>
      <c r="G592" s="298" t="str">
        <f t="shared" si="9"/>
        <v>120555</v>
      </c>
      <c r="H592" s="295" t="s">
        <v>68</v>
      </c>
    </row>
    <row r="593" spans="1:8" ht="15">
      <c r="A593" s="295" t="s">
        <v>833</v>
      </c>
      <c r="B593" s="295" t="s">
        <v>845</v>
      </c>
      <c r="C593" s="296" t="s">
        <v>846</v>
      </c>
      <c r="D593" s="297" t="s">
        <v>94</v>
      </c>
      <c r="E593" s="297" t="s">
        <v>88</v>
      </c>
      <c r="F593" s="298" t="s">
        <v>44</v>
      </c>
      <c r="G593" s="298" t="str">
        <f t="shared" si="9"/>
        <v>120650</v>
      </c>
      <c r="H593" s="295" t="s">
        <v>68</v>
      </c>
    </row>
    <row r="594" spans="1:8" ht="15">
      <c r="A594" s="295" t="s">
        <v>833</v>
      </c>
      <c r="B594" s="295" t="s">
        <v>845</v>
      </c>
      <c r="C594" s="296" t="s">
        <v>256</v>
      </c>
      <c r="D594" s="297" t="s">
        <v>94</v>
      </c>
      <c r="E594" s="297" t="s">
        <v>88</v>
      </c>
      <c r="F594" s="298" t="s">
        <v>109</v>
      </c>
      <c r="G594" s="298" t="str">
        <f t="shared" si="9"/>
        <v>120651</v>
      </c>
      <c r="H594" s="295" t="s">
        <v>68</v>
      </c>
    </row>
    <row r="595" spans="1:8" ht="15">
      <c r="A595" s="295" t="s">
        <v>833</v>
      </c>
      <c r="B595" s="295" t="s">
        <v>847</v>
      </c>
      <c r="C595" s="296" t="s">
        <v>847</v>
      </c>
      <c r="D595" s="297" t="s">
        <v>94</v>
      </c>
      <c r="E595" s="297" t="s">
        <v>89</v>
      </c>
      <c r="F595" s="298" t="s">
        <v>44</v>
      </c>
      <c r="G595" s="298" t="str">
        <f t="shared" si="9"/>
        <v>120750</v>
      </c>
      <c r="H595" s="295" t="s">
        <v>68</v>
      </c>
    </row>
    <row r="596" spans="1:8" ht="15">
      <c r="A596" s="295" t="s">
        <v>833</v>
      </c>
      <c r="B596" s="295" t="s">
        <v>847</v>
      </c>
      <c r="C596" s="296" t="s">
        <v>848</v>
      </c>
      <c r="D596" s="297" t="s">
        <v>94</v>
      </c>
      <c r="E596" s="297" t="s">
        <v>89</v>
      </c>
      <c r="F596" s="298" t="s">
        <v>110</v>
      </c>
      <c r="G596" s="298" t="str">
        <f t="shared" si="9"/>
        <v>120752</v>
      </c>
      <c r="H596" s="295" t="s">
        <v>68</v>
      </c>
    </row>
    <row r="597" spans="1:8" ht="15">
      <c r="A597" s="295" t="s">
        <v>833</v>
      </c>
      <c r="B597" s="295" t="s">
        <v>849</v>
      </c>
      <c r="C597" s="296" t="s">
        <v>849</v>
      </c>
      <c r="D597" s="297" t="s">
        <v>94</v>
      </c>
      <c r="E597" s="297" t="s">
        <v>90</v>
      </c>
      <c r="F597" s="298" t="s">
        <v>44</v>
      </c>
      <c r="G597" s="298" t="str">
        <f t="shared" si="9"/>
        <v>120850</v>
      </c>
      <c r="H597" s="295" t="s">
        <v>68</v>
      </c>
    </row>
    <row r="598" spans="1:8" ht="15">
      <c r="A598" s="295" t="s">
        <v>833</v>
      </c>
      <c r="B598" s="295" t="s">
        <v>849</v>
      </c>
      <c r="C598" s="296" t="s">
        <v>850</v>
      </c>
      <c r="D598" s="297" t="s">
        <v>94</v>
      </c>
      <c r="E598" s="297" t="s">
        <v>90</v>
      </c>
      <c r="F598" s="298" t="s">
        <v>109</v>
      </c>
      <c r="G598" s="298" t="str">
        <f t="shared" si="9"/>
        <v>120851</v>
      </c>
      <c r="H598" s="295" t="s">
        <v>68</v>
      </c>
    </row>
    <row r="599" spans="1:8" ht="15">
      <c r="A599" s="295" t="s">
        <v>833</v>
      </c>
      <c r="B599" s="295" t="s">
        <v>851</v>
      </c>
      <c r="C599" s="296" t="s">
        <v>851</v>
      </c>
      <c r="D599" s="297" t="s">
        <v>94</v>
      </c>
      <c r="E599" s="297" t="s">
        <v>91</v>
      </c>
      <c r="F599" s="298" t="s">
        <v>44</v>
      </c>
      <c r="G599" s="298" t="str">
        <f t="shared" si="9"/>
        <v>120950</v>
      </c>
      <c r="H599" s="295" t="s">
        <v>68</v>
      </c>
    </row>
    <row r="600" spans="1:8" ht="15">
      <c r="A600" s="295" t="s">
        <v>833</v>
      </c>
      <c r="B600" s="295" t="s">
        <v>852</v>
      </c>
      <c r="C600" s="296" t="s">
        <v>853</v>
      </c>
      <c r="D600" s="297" t="s">
        <v>94</v>
      </c>
      <c r="E600" s="297" t="s">
        <v>92</v>
      </c>
      <c r="F600" s="298" t="s">
        <v>44</v>
      </c>
      <c r="G600" s="298" t="str">
        <f t="shared" si="9"/>
        <v>121050</v>
      </c>
      <c r="H600" s="295" t="s">
        <v>68</v>
      </c>
    </row>
    <row r="601" spans="1:8" ht="15">
      <c r="A601" s="295" t="s">
        <v>833</v>
      </c>
      <c r="B601" s="295" t="s">
        <v>852</v>
      </c>
      <c r="C601" s="296" t="s">
        <v>854</v>
      </c>
      <c r="D601" s="297" t="s">
        <v>94</v>
      </c>
      <c r="E601" s="297" t="s">
        <v>92</v>
      </c>
      <c r="F601" s="298" t="s">
        <v>109</v>
      </c>
      <c r="G601" s="298" t="str">
        <f t="shared" si="9"/>
        <v>121051</v>
      </c>
      <c r="H601" s="295" t="s">
        <v>68</v>
      </c>
    </row>
    <row r="602" spans="1:8" ht="15">
      <c r="A602" s="295" t="s">
        <v>833</v>
      </c>
      <c r="B602" s="295" t="s">
        <v>855</v>
      </c>
      <c r="C602" s="296" t="s">
        <v>855</v>
      </c>
      <c r="D602" s="297" t="s">
        <v>94</v>
      </c>
      <c r="E602" s="297" t="s">
        <v>93</v>
      </c>
      <c r="F602" s="298" t="s">
        <v>44</v>
      </c>
      <c r="G602" s="298" t="str">
        <f t="shared" si="9"/>
        <v>121150</v>
      </c>
      <c r="H602" s="295" t="s">
        <v>68</v>
      </c>
    </row>
    <row r="603" spans="1:8" ht="15">
      <c r="A603" s="295" t="s">
        <v>833</v>
      </c>
      <c r="B603" s="295" t="s">
        <v>856</v>
      </c>
      <c r="C603" s="296" t="s">
        <v>856</v>
      </c>
      <c r="D603" s="297" t="s">
        <v>94</v>
      </c>
      <c r="E603" s="297" t="s">
        <v>94</v>
      </c>
      <c r="F603" s="298" t="s">
        <v>44</v>
      </c>
      <c r="G603" s="298" t="str">
        <f t="shared" si="9"/>
        <v>121250</v>
      </c>
      <c r="H603" s="295" t="s">
        <v>68</v>
      </c>
    </row>
    <row r="604" spans="1:8" ht="15">
      <c r="A604" s="295" t="s">
        <v>833</v>
      </c>
      <c r="B604" s="295" t="s">
        <v>857</v>
      </c>
      <c r="C604" s="296" t="s">
        <v>857</v>
      </c>
      <c r="D604" s="297" t="s">
        <v>94</v>
      </c>
      <c r="E604" s="297" t="s">
        <v>95</v>
      </c>
      <c r="F604" s="298" t="s">
        <v>44</v>
      </c>
      <c r="G604" s="298" t="str">
        <f t="shared" si="9"/>
        <v>121350</v>
      </c>
      <c r="H604" s="295" t="s">
        <v>68</v>
      </c>
    </row>
    <row r="605" spans="1:8" ht="15">
      <c r="A605" s="295" t="s">
        <v>858</v>
      </c>
      <c r="B605" s="295" t="s">
        <v>859</v>
      </c>
      <c r="C605" s="296" t="s">
        <v>859</v>
      </c>
      <c r="D605" s="297" t="s">
        <v>95</v>
      </c>
      <c r="E605" s="297" t="s">
        <v>43</v>
      </c>
      <c r="F605" s="298" t="s">
        <v>44</v>
      </c>
      <c r="G605" s="298" t="str">
        <f t="shared" si="9"/>
        <v>130150</v>
      </c>
      <c r="H605" s="295" t="s">
        <v>156</v>
      </c>
    </row>
    <row r="606" spans="1:8" ht="15">
      <c r="A606" s="295" t="s">
        <v>858</v>
      </c>
      <c r="B606" s="295" t="s">
        <v>859</v>
      </c>
      <c r="C606" s="296" t="s">
        <v>860</v>
      </c>
      <c r="D606" s="297" t="s">
        <v>95</v>
      </c>
      <c r="E606" s="297" t="s">
        <v>43</v>
      </c>
      <c r="F606" s="298" t="s">
        <v>109</v>
      </c>
      <c r="G606" s="298" t="str">
        <f t="shared" si="9"/>
        <v>130151</v>
      </c>
      <c r="H606" s="295" t="s">
        <v>68</v>
      </c>
    </row>
    <row r="607" spans="1:8" ht="15">
      <c r="A607" s="295" t="s">
        <v>858</v>
      </c>
      <c r="B607" s="295" t="s">
        <v>859</v>
      </c>
      <c r="C607" s="296" t="s">
        <v>861</v>
      </c>
      <c r="D607" s="297" t="s">
        <v>95</v>
      </c>
      <c r="E607" s="297" t="s">
        <v>43</v>
      </c>
      <c r="F607" s="298" t="s">
        <v>110</v>
      </c>
      <c r="G607" s="298" t="str">
        <f t="shared" si="9"/>
        <v>130152</v>
      </c>
      <c r="H607" s="295" t="s">
        <v>68</v>
      </c>
    </row>
    <row r="608" spans="1:8" ht="15">
      <c r="A608" s="295" t="s">
        <v>858</v>
      </c>
      <c r="B608" s="295" t="s">
        <v>859</v>
      </c>
      <c r="C608" s="296" t="s">
        <v>862</v>
      </c>
      <c r="D608" s="297" t="s">
        <v>95</v>
      </c>
      <c r="E608" s="297" t="s">
        <v>43</v>
      </c>
      <c r="F608" s="298" t="s">
        <v>111</v>
      </c>
      <c r="G608" s="298" t="str">
        <f t="shared" si="9"/>
        <v>130153</v>
      </c>
      <c r="H608" s="295" t="s">
        <v>68</v>
      </c>
    </row>
    <row r="609" spans="1:8" ht="15">
      <c r="A609" s="295" t="s">
        <v>858</v>
      </c>
      <c r="B609" s="295" t="s">
        <v>859</v>
      </c>
      <c r="C609" s="296" t="s">
        <v>863</v>
      </c>
      <c r="D609" s="297" t="s">
        <v>95</v>
      </c>
      <c r="E609" s="297" t="s">
        <v>43</v>
      </c>
      <c r="F609" s="298" t="s">
        <v>112</v>
      </c>
      <c r="G609" s="298" t="str">
        <f t="shared" si="9"/>
        <v>130154</v>
      </c>
      <c r="H609" s="295" t="s">
        <v>68</v>
      </c>
    </row>
    <row r="610" spans="1:8" ht="15">
      <c r="A610" s="295" t="s">
        <v>858</v>
      </c>
      <c r="B610" s="295" t="s">
        <v>859</v>
      </c>
      <c r="C610" s="296" t="s">
        <v>864</v>
      </c>
      <c r="D610" s="297" t="s">
        <v>95</v>
      </c>
      <c r="E610" s="297" t="s">
        <v>43</v>
      </c>
      <c r="F610" s="298" t="s">
        <v>113</v>
      </c>
      <c r="G610" s="298" t="str">
        <f t="shared" si="9"/>
        <v>130155</v>
      </c>
      <c r="H610" s="295" t="s">
        <v>68</v>
      </c>
    </row>
    <row r="611" spans="1:8" ht="15">
      <c r="A611" s="295" t="s">
        <v>858</v>
      </c>
      <c r="B611" s="295" t="s">
        <v>859</v>
      </c>
      <c r="C611" s="296" t="s">
        <v>865</v>
      </c>
      <c r="D611" s="297" t="s">
        <v>95</v>
      </c>
      <c r="E611" s="297" t="s">
        <v>43</v>
      </c>
      <c r="F611" s="298" t="s">
        <v>114</v>
      </c>
      <c r="G611" s="298" t="str">
        <f t="shared" si="9"/>
        <v>130156</v>
      </c>
      <c r="H611" s="295" t="s">
        <v>68</v>
      </c>
    </row>
    <row r="612" spans="1:8" ht="15">
      <c r="A612" s="295" t="s">
        <v>858</v>
      </c>
      <c r="B612" s="295" t="s">
        <v>859</v>
      </c>
      <c r="C612" s="296" t="s">
        <v>866</v>
      </c>
      <c r="D612" s="297" t="s">
        <v>95</v>
      </c>
      <c r="E612" s="297" t="s">
        <v>43</v>
      </c>
      <c r="F612" s="298" t="s">
        <v>115</v>
      </c>
      <c r="G612" s="298" t="str">
        <f t="shared" si="9"/>
        <v>130157</v>
      </c>
      <c r="H612" s="295" t="s">
        <v>68</v>
      </c>
    </row>
    <row r="613" spans="1:8" ht="15">
      <c r="A613" s="295" t="s">
        <v>858</v>
      </c>
      <c r="B613" s="295" t="s">
        <v>323</v>
      </c>
      <c r="C613" s="296" t="s">
        <v>867</v>
      </c>
      <c r="D613" s="297" t="s">
        <v>95</v>
      </c>
      <c r="E613" s="297" t="s">
        <v>84</v>
      </c>
      <c r="F613" s="298" t="s">
        <v>44</v>
      </c>
      <c r="G613" s="298" t="str">
        <f t="shared" si="9"/>
        <v>130250</v>
      </c>
      <c r="H613" s="295" t="s">
        <v>68</v>
      </c>
    </row>
    <row r="614" spans="1:8" ht="15">
      <c r="A614" s="295" t="s">
        <v>858</v>
      </c>
      <c r="B614" s="295" t="s">
        <v>323</v>
      </c>
      <c r="C614" s="296" t="s">
        <v>868</v>
      </c>
      <c r="D614" s="297" t="s">
        <v>95</v>
      </c>
      <c r="E614" s="297" t="s">
        <v>84</v>
      </c>
      <c r="F614" s="298" t="s">
        <v>109</v>
      </c>
      <c r="G614" s="298" t="str">
        <f t="shared" si="9"/>
        <v>130251</v>
      </c>
      <c r="H614" s="295" t="s">
        <v>68</v>
      </c>
    </row>
    <row r="615" spans="1:8" ht="15">
      <c r="A615" s="295" t="s">
        <v>858</v>
      </c>
      <c r="B615" s="295" t="s">
        <v>323</v>
      </c>
      <c r="C615" s="296" t="s">
        <v>724</v>
      </c>
      <c r="D615" s="297" t="s">
        <v>95</v>
      </c>
      <c r="E615" s="297" t="s">
        <v>84</v>
      </c>
      <c r="F615" s="298" t="s">
        <v>110</v>
      </c>
      <c r="G615" s="298" t="str">
        <f t="shared" si="9"/>
        <v>130252</v>
      </c>
      <c r="H615" s="295" t="s">
        <v>68</v>
      </c>
    </row>
    <row r="616" spans="1:8" ht="15">
      <c r="A616" s="295" t="s">
        <v>858</v>
      </c>
      <c r="B616" s="295" t="s">
        <v>869</v>
      </c>
      <c r="C616" s="296" t="s">
        <v>869</v>
      </c>
      <c r="D616" s="297" t="s">
        <v>95</v>
      </c>
      <c r="E616" s="297" t="s">
        <v>85</v>
      </c>
      <c r="F616" s="298" t="s">
        <v>44</v>
      </c>
      <c r="G616" s="298" t="str">
        <f t="shared" si="9"/>
        <v>130350</v>
      </c>
      <c r="H616" s="295" t="s">
        <v>68</v>
      </c>
    </row>
    <row r="617" spans="1:8" ht="15">
      <c r="A617" s="295" t="s">
        <v>858</v>
      </c>
      <c r="B617" s="295" t="s">
        <v>869</v>
      </c>
      <c r="C617" s="296" t="s">
        <v>870</v>
      </c>
      <c r="D617" s="297" t="s">
        <v>95</v>
      </c>
      <c r="E617" s="297" t="s">
        <v>85</v>
      </c>
      <c r="F617" s="298" t="s">
        <v>109</v>
      </c>
      <c r="G617" s="298" t="str">
        <f t="shared" si="9"/>
        <v>130351</v>
      </c>
      <c r="H617" s="295" t="s">
        <v>68</v>
      </c>
    </row>
    <row r="618" spans="1:8" ht="15">
      <c r="A618" s="295" t="s">
        <v>858</v>
      </c>
      <c r="B618" s="295" t="s">
        <v>869</v>
      </c>
      <c r="C618" s="296" t="s">
        <v>871</v>
      </c>
      <c r="D618" s="297" t="s">
        <v>95</v>
      </c>
      <c r="E618" s="297" t="s">
        <v>85</v>
      </c>
      <c r="F618" s="298" t="s">
        <v>110</v>
      </c>
      <c r="G618" s="298" t="str">
        <f t="shared" si="9"/>
        <v>130352</v>
      </c>
      <c r="H618" s="295" t="s">
        <v>68</v>
      </c>
    </row>
    <row r="619" spans="1:8" ht="15">
      <c r="A619" s="295" t="s">
        <v>858</v>
      </c>
      <c r="B619" s="295" t="s">
        <v>869</v>
      </c>
      <c r="C619" s="296" t="s">
        <v>872</v>
      </c>
      <c r="D619" s="297" t="s">
        <v>95</v>
      </c>
      <c r="E619" s="297" t="s">
        <v>85</v>
      </c>
      <c r="F619" s="298" t="s">
        <v>111</v>
      </c>
      <c r="G619" s="298" t="str">
        <f t="shared" si="9"/>
        <v>130353</v>
      </c>
      <c r="H619" s="295" t="s">
        <v>68</v>
      </c>
    </row>
    <row r="620" spans="1:8" ht="15">
      <c r="A620" s="295" t="s">
        <v>858</v>
      </c>
      <c r="B620" s="295" t="s">
        <v>869</v>
      </c>
      <c r="C620" s="296" t="s">
        <v>873</v>
      </c>
      <c r="D620" s="297" t="s">
        <v>95</v>
      </c>
      <c r="E620" s="297" t="s">
        <v>85</v>
      </c>
      <c r="F620" s="298" t="s">
        <v>112</v>
      </c>
      <c r="G620" s="298" t="str">
        <f t="shared" si="9"/>
        <v>130354</v>
      </c>
      <c r="H620" s="295" t="s">
        <v>68</v>
      </c>
    </row>
    <row r="621" spans="1:8" ht="15">
      <c r="A621" s="295" t="s">
        <v>858</v>
      </c>
      <c r="B621" s="295" t="s">
        <v>869</v>
      </c>
      <c r="C621" s="296" t="s">
        <v>590</v>
      </c>
      <c r="D621" s="297" t="s">
        <v>95</v>
      </c>
      <c r="E621" s="297" t="s">
        <v>85</v>
      </c>
      <c r="F621" s="298" t="s">
        <v>113</v>
      </c>
      <c r="G621" s="298" t="str">
        <f t="shared" si="9"/>
        <v>130355</v>
      </c>
      <c r="H621" s="295" t="s">
        <v>68</v>
      </c>
    </row>
    <row r="622" spans="1:8" ht="15">
      <c r="A622" s="295" t="s">
        <v>858</v>
      </c>
      <c r="B622" s="295" t="s">
        <v>869</v>
      </c>
      <c r="C622" s="296" t="s">
        <v>256</v>
      </c>
      <c r="D622" s="297" t="s">
        <v>95</v>
      </c>
      <c r="E622" s="297" t="s">
        <v>85</v>
      </c>
      <c r="F622" s="298" t="s">
        <v>114</v>
      </c>
      <c r="G622" s="298" t="str">
        <f t="shared" si="9"/>
        <v>130356</v>
      </c>
      <c r="H622" s="295" t="s">
        <v>68</v>
      </c>
    </row>
    <row r="623" spans="1:8" ht="15">
      <c r="A623" s="295" t="s">
        <v>858</v>
      </c>
      <c r="B623" s="295" t="s">
        <v>869</v>
      </c>
      <c r="C623" s="296" t="s">
        <v>373</v>
      </c>
      <c r="D623" s="297" t="s">
        <v>95</v>
      </c>
      <c r="E623" s="297" t="s">
        <v>85</v>
      </c>
      <c r="F623" s="298" t="s">
        <v>115</v>
      </c>
      <c r="G623" s="298" t="str">
        <f t="shared" si="9"/>
        <v>130357</v>
      </c>
      <c r="H623" s="295" t="s">
        <v>68</v>
      </c>
    </row>
    <row r="624" spans="1:8" ht="15">
      <c r="A624" s="295" t="s">
        <v>858</v>
      </c>
      <c r="B624" s="295" t="s">
        <v>874</v>
      </c>
      <c r="C624" s="296" t="s">
        <v>874</v>
      </c>
      <c r="D624" s="297" t="s">
        <v>95</v>
      </c>
      <c r="E624" s="297" t="s">
        <v>86</v>
      </c>
      <c r="F624" s="298" t="s">
        <v>44</v>
      </c>
      <c r="G624" s="298" t="str">
        <f t="shared" si="9"/>
        <v>130450</v>
      </c>
      <c r="H624" s="295" t="s">
        <v>68</v>
      </c>
    </row>
    <row r="625" spans="1:8" ht="15">
      <c r="A625" s="295" t="s">
        <v>858</v>
      </c>
      <c r="B625" s="295" t="s">
        <v>874</v>
      </c>
      <c r="C625" s="296" t="s">
        <v>875</v>
      </c>
      <c r="D625" s="297" t="s">
        <v>95</v>
      </c>
      <c r="E625" s="297" t="s">
        <v>86</v>
      </c>
      <c r="F625" s="298" t="s">
        <v>109</v>
      </c>
      <c r="G625" s="298" t="str">
        <f t="shared" si="9"/>
        <v>130451</v>
      </c>
      <c r="H625" s="295" t="s">
        <v>68</v>
      </c>
    </row>
    <row r="626" spans="1:8" ht="15">
      <c r="A626" s="295" t="s">
        <v>858</v>
      </c>
      <c r="B626" s="295" t="s">
        <v>874</v>
      </c>
      <c r="C626" s="296" t="s">
        <v>876</v>
      </c>
      <c r="D626" s="297" t="s">
        <v>95</v>
      </c>
      <c r="E626" s="297" t="s">
        <v>86</v>
      </c>
      <c r="F626" s="298" t="s">
        <v>110</v>
      </c>
      <c r="G626" s="298" t="str">
        <f t="shared" si="9"/>
        <v>130452</v>
      </c>
      <c r="H626" s="295" t="s">
        <v>68</v>
      </c>
    </row>
    <row r="627" spans="1:8" ht="15">
      <c r="A627" s="295" t="s">
        <v>858</v>
      </c>
      <c r="B627" s="295" t="s">
        <v>877</v>
      </c>
      <c r="C627" s="296" t="s">
        <v>877</v>
      </c>
      <c r="D627" s="297" t="s">
        <v>95</v>
      </c>
      <c r="E627" s="297" t="s">
        <v>87</v>
      </c>
      <c r="F627" s="298" t="s">
        <v>44</v>
      </c>
      <c r="G627" s="298" t="str">
        <f t="shared" si="9"/>
        <v>130550</v>
      </c>
      <c r="H627" s="295" t="s">
        <v>68</v>
      </c>
    </row>
    <row r="628" spans="1:8" ht="15">
      <c r="A628" s="295" t="s">
        <v>858</v>
      </c>
      <c r="B628" s="295" t="s">
        <v>877</v>
      </c>
      <c r="C628" s="296" t="s">
        <v>878</v>
      </c>
      <c r="D628" s="297" t="s">
        <v>95</v>
      </c>
      <c r="E628" s="297" t="s">
        <v>87</v>
      </c>
      <c r="F628" s="298" t="s">
        <v>109</v>
      </c>
      <c r="G628" s="298" t="str">
        <f t="shared" si="9"/>
        <v>130551</v>
      </c>
      <c r="H628" s="295" t="s">
        <v>68</v>
      </c>
    </row>
    <row r="629" spans="1:8" ht="15">
      <c r="A629" s="295" t="s">
        <v>858</v>
      </c>
      <c r="B629" s="295" t="s">
        <v>877</v>
      </c>
      <c r="C629" s="296" t="s">
        <v>879</v>
      </c>
      <c r="D629" s="297" t="s">
        <v>95</v>
      </c>
      <c r="E629" s="297" t="s">
        <v>87</v>
      </c>
      <c r="F629" s="298" t="s">
        <v>110</v>
      </c>
      <c r="G629" s="298" t="str">
        <f t="shared" si="9"/>
        <v>130552</v>
      </c>
      <c r="H629" s="295" t="s">
        <v>68</v>
      </c>
    </row>
    <row r="630" spans="1:8" ht="15">
      <c r="A630" s="295" t="s">
        <v>858</v>
      </c>
      <c r="B630" s="295" t="s">
        <v>880</v>
      </c>
      <c r="C630" s="296" t="s">
        <v>880</v>
      </c>
      <c r="D630" s="297" t="s">
        <v>95</v>
      </c>
      <c r="E630" s="297" t="s">
        <v>88</v>
      </c>
      <c r="F630" s="298" t="s">
        <v>44</v>
      </c>
      <c r="G630" s="298" t="str">
        <f t="shared" si="9"/>
        <v>130650</v>
      </c>
      <c r="H630" s="295" t="s">
        <v>68</v>
      </c>
    </row>
    <row r="631" spans="1:8" ht="15">
      <c r="A631" s="295" t="s">
        <v>858</v>
      </c>
      <c r="B631" s="295" t="s">
        <v>880</v>
      </c>
      <c r="C631" s="296" t="s">
        <v>881</v>
      </c>
      <c r="D631" s="297" t="s">
        <v>95</v>
      </c>
      <c r="E631" s="297" t="s">
        <v>88</v>
      </c>
      <c r="F631" s="298" t="s">
        <v>109</v>
      </c>
      <c r="G631" s="298" t="str">
        <f t="shared" si="9"/>
        <v>130651</v>
      </c>
      <c r="H631" s="295" t="s">
        <v>68</v>
      </c>
    </row>
    <row r="632" spans="1:8" ht="15">
      <c r="A632" s="295" t="s">
        <v>858</v>
      </c>
      <c r="B632" s="295" t="s">
        <v>880</v>
      </c>
      <c r="C632" s="296" t="s">
        <v>882</v>
      </c>
      <c r="D632" s="297" t="s">
        <v>95</v>
      </c>
      <c r="E632" s="297" t="s">
        <v>88</v>
      </c>
      <c r="F632" s="298" t="s">
        <v>110</v>
      </c>
      <c r="G632" s="298" t="str">
        <f t="shared" si="9"/>
        <v>130652</v>
      </c>
      <c r="H632" s="295" t="s">
        <v>68</v>
      </c>
    </row>
    <row r="633" spans="1:8" ht="15">
      <c r="A633" s="295" t="s">
        <v>858</v>
      </c>
      <c r="B633" s="295" t="s">
        <v>880</v>
      </c>
      <c r="C633" s="296" t="s">
        <v>883</v>
      </c>
      <c r="D633" s="297" t="s">
        <v>95</v>
      </c>
      <c r="E633" s="297" t="s">
        <v>88</v>
      </c>
      <c r="F633" s="298" t="s">
        <v>111</v>
      </c>
      <c r="G633" s="298" t="str">
        <f t="shared" si="9"/>
        <v>130653</v>
      </c>
      <c r="H633" s="295" t="s">
        <v>68</v>
      </c>
    </row>
    <row r="634" spans="1:8" ht="15">
      <c r="A634" s="295" t="s">
        <v>858</v>
      </c>
      <c r="B634" s="295" t="s">
        <v>880</v>
      </c>
      <c r="C634" s="296" t="s">
        <v>311</v>
      </c>
      <c r="D634" s="297" t="s">
        <v>95</v>
      </c>
      <c r="E634" s="297" t="s">
        <v>88</v>
      </c>
      <c r="F634" s="298" t="s">
        <v>112</v>
      </c>
      <c r="G634" s="298" t="str">
        <f t="shared" si="9"/>
        <v>130654</v>
      </c>
      <c r="H634" s="295" t="s">
        <v>68</v>
      </c>
    </row>
    <row r="635" spans="1:8" ht="15">
      <c r="A635" s="295" t="s">
        <v>858</v>
      </c>
      <c r="B635" s="295" t="s">
        <v>880</v>
      </c>
      <c r="C635" s="296" t="s">
        <v>884</v>
      </c>
      <c r="D635" s="297" t="s">
        <v>95</v>
      </c>
      <c r="E635" s="297" t="s">
        <v>88</v>
      </c>
      <c r="F635" s="298" t="s">
        <v>114</v>
      </c>
      <c r="G635" s="298" t="str">
        <f t="shared" si="9"/>
        <v>130656</v>
      </c>
      <c r="H635" s="295" t="s">
        <v>68</v>
      </c>
    </row>
    <row r="636" spans="1:8" ht="15">
      <c r="A636" s="295" t="s">
        <v>858</v>
      </c>
      <c r="B636" s="295" t="s">
        <v>880</v>
      </c>
      <c r="C636" s="296" t="s">
        <v>885</v>
      </c>
      <c r="D636" s="297" t="s">
        <v>95</v>
      </c>
      <c r="E636" s="297" t="s">
        <v>88</v>
      </c>
      <c r="F636" s="298" t="s">
        <v>115</v>
      </c>
      <c r="G636" s="298" t="str">
        <f t="shared" si="9"/>
        <v>130657</v>
      </c>
      <c r="H636" s="295" t="s">
        <v>68</v>
      </c>
    </row>
    <row r="637" spans="1:8" ht="15">
      <c r="A637" s="295" t="s">
        <v>858</v>
      </c>
      <c r="B637" s="295" t="s">
        <v>880</v>
      </c>
      <c r="C637" s="296" t="s">
        <v>886</v>
      </c>
      <c r="D637" s="297" t="s">
        <v>95</v>
      </c>
      <c r="E637" s="297" t="s">
        <v>88</v>
      </c>
      <c r="F637" s="298" t="s">
        <v>116</v>
      </c>
      <c r="G637" s="298" t="str">
        <f t="shared" si="9"/>
        <v>130658</v>
      </c>
      <c r="H637" s="295" t="s">
        <v>68</v>
      </c>
    </row>
    <row r="638" spans="1:8" ht="15">
      <c r="A638" s="295" t="s">
        <v>858</v>
      </c>
      <c r="B638" s="295" t="s">
        <v>887</v>
      </c>
      <c r="C638" s="296" t="s">
        <v>887</v>
      </c>
      <c r="D638" s="297" t="s">
        <v>95</v>
      </c>
      <c r="E638" s="297" t="s">
        <v>89</v>
      </c>
      <c r="F638" s="298" t="s">
        <v>44</v>
      </c>
      <c r="G638" s="298" t="str">
        <f t="shared" si="9"/>
        <v>130750</v>
      </c>
      <c r="H638" s="295" t="s">
        <v>68</v>
      </c>
    </row>
    <row r="639" spans="1:8" ht="15">
      <c r="A639" s="295" t="s">
        <v>858</v>
      </c>
      <c r="B639" s="295" t="s">
        <v>888</v>
      </c>
      <c r="C639" s="296" t="s">
        <v>888</v>
      </c>
      <c r="D639" s="297" t="s">
        <v>95</v>
      </c>
      <c r="E639" s="297" t="s">
        <v>90</v>
      </c>
      <c r="F639" s="298" t="s">
        <v>44</v>
      </c>
      <c r="G639" s="298" t="str">
        <f t="shared" si="9"/>
        <v>130850</v>
      </c>
      <c r="H639" s="295" t="s">
        <v>156</v>
      </c>
    </row>
    <row r="640" spans="1:8" ht="15">
      <c r="A640" s="295" t="s">
        <v>858</v>
      </c>
      <c r="B640" s="295" t="s">
        <v>888</v>
      </c>
      <c r="C640" s="296" t="s">
        <v>328</v>
      </c>
      <c r="D640" s="297" t="s">
        <v>95</v>
      </c>
      <c r="E640" s="297" t="s">
        <v>90</v>
      </c>
      <c r="F640" s="298" t="s">
        <v>109</v>
      </c>
      <c r="G640" s="298" t="str">
        <f t="shared" si="9"/>
        <v>130851</v>
      </c>
      <c r="H640" s="295" t="s">
        <v>68</v>
      </c>
    </row>
    <row r="641" spans="1:8" ht="15">
      <c r="A641" s="295" t="s">
        <v>858</v>
      </c>
      <c r="B641" s="295" t="s">
        <v>888</v>
      </c>
      <c r="C641" s="296" t="s">
        <v>889</v>
      </c>
      <c r="D641" s="297" t="s">
        <v>95</v>
      </c>
      <c r="E641" s="297" t="s">
        <v>90</v>
      </c>
      <c r="F641" s="298" t="s">
        <v>110</v>
      </c>
      <c r="G641" s="298" t="str">
        <f t="shared" si="9"/>
        <v>130852</v>
      </c>
      <c r="H641" s="295" t="s">
        <v>68</v>
      </c>
    </row>
    <row r="642" spans="1:8" ht="15">
      <c r="A642" s="295" t="s">
        <v>858</v>
      </c>
      <c r="B642" s="295" t="s">
        <v>890</v>
      </c>
      <c r="C642" s="296" t="s">
        <v>890</v>
      </c>
      <c r="D642" s="297" t="s">
        <v>95</v>
      </c>
      <c r="E642" s="297" t="s">
        <v>91</v>
      </c>
      <c r="F642" s="298" t="s">
        <v>44</v>
      </c>
      <c r="G642" s="298" t="str">
        <f t="shared" si="9"/>
        <v>130950</v>
      </c>
      <c r="H642" s="295" t="s">
        <v>68</v>
      </c>
    </row>
    <row r="643" spans="1:8" ht="15">
      <c r="A643" s="295" t="s">
        <v>858</v>
      </c>
      <c r="B643" s="295" t="s">
        <v>890</v>
      </c>
      <c r="C643" s="296" t="s">
        <v>891</v>
      </c>
      <c r="D643" s="297" t="s">
        <v>95</v>
      </c>
      <c r="E643" s="297" t="s">
        <v>91</v>
      </c>
      <c r="F643" s="298" t="s">
        <v>110</v>
      </c>
      <c r="G643" s="298" t="str">
        <f aca="true" t="shared" si="10" ref="G643:G706">CONCATENATE(D643,E643,F643)</f>
        <v>130952</v>
      </c>
      <c r="H643" s="295" t="s">
        <v>68</v>
      </c>
    </row>
    <row r="644" spans="1:8" ht="15">
      <c r="A644" s="295" t="s">
        <v>858</v>
      </c>
      <c r="B644" s="295" t="s">
        <v>892</v>
      </c>
      <c r="C644" s="296" t="s">
        <v>892</v>
      </c>
      <c r="D644" s="297" t="s">
        <v>95</v>
      </c>
      <c r="E644" s="297" t="s">
        <v>92</v>
      </c>
      <c r="F644" s="298" t="s">
        <v>44</v>
      </c>
      <c r="G644" s="298" t="str">
        <f t="shared" si="10"/>
        <v>131050</v>
      </c>
      <c r="H644" s="295" t="s">
        <v>68</v>
      </c>
    </row>
    <row r="645" spans="1:8" ht="15">
      <c r="A645" s="295" t="s">
        <v>858</v>
      </c>
      <c r="B645" s="295" t="s">
        <v>892</v>
      </c>
      <c r="C645" s="296" t="s">
        <v>893</v>
      </c>
      <c r="D645" s="297" t="s">
        <v>95</v>
      </c>
      <c r="E645" s="297" t="s">
        <v>92</v>
      </c>
      <c r="F645" s="298" t="s">
        <v>109</v>
      </c>
      <c r="G645" s="298" t="str">
        <f t="shared" si="10"/>
        <v>131051</v>
      </c>
      <c r="H645" s="295" t="s">
        <v>68</v>
      </c>
    </row>
    <row r="646" spans="1:8" ht="15">
      <c r="A646" s="295" t="s">
        <v>858</v>
      </c>
      <c r="B646" s="295" t="s">
        <v>892</v>
      </c>
      <c r="C646" s="296" t="s">
        <v>894</v>
      </c>
      <c r="D646" s="297" t="s">
        <v>95</v>
      </c>
      <c r="E646" s="297" t="s">
        <v>92</v>
      </c>
      <c r="F646" s="298" t="s">
        <v>110</v>
      </c>
      <c r="G646" s="298" t="str">
        <f t="shared" si="10"/>
        <v>131052</v>
      </c>
      <c r="H646" s="295" t="s">
        <v>68</v>
      </c>
    </row>
    <row r="647" spans="1:8" ht="15">
      <c r="A647" s="295" t="s">
        <v>858</v>
      </c>
      <c r="B647" s="295" t="s">
        <v>892</v>
      </c>
      <c r="C647" s="296" t="s">
        <v>895</v>
      </c>
      <c r="D647" s="297" t="s">
        <v>95</v>
      </c>
      <c r="E647" s="297" t="s">
        <v>92</v>
      </c>
      <c r="F647" s="298" t="s">
        <v>111</v>
      </c>
      <c r="G647" s="298" t="str">
        <f t="shared" si="10"/>
        <v>131053</v>
      </c>
      <c r="H647" s="295" t="s">
        <v>68</v>
      </c>
    </row>
    <row r="648" spans="1:8" ht="15">
      <c r="A648" s="295" t="s">
        <v>858</v>
      </c>
      <c r="B648" s="295" t="s">
        <v>892</v>
      </c>
      <c r="C648" s="296" t="s">
        <v>896</v>
      </c>
      <c r="D648" s="297" t="s">
        <v>95</v>
      </c>
      <c r="E648" s="297" t="s">
        <v>92</v>
      </c>
      <c r="F648" s="298" t="s">
        <v>112</v>
      </c>
      <c r="G648" s="298" t="str">
        <f t="shared" si="10"/>
        <v>131054</v>
      </c>
      <c r="H648" s="295" t="s">
        <v>68</v>
      </c>
    </row>
    <row r="649" spans="1:8" ht="15">
      <c r="A649" s="295" t="s">
        <v>858</v>
      </c>
      <c r="B649" s="295" t="s">
        <v>897</v>
      </c>
      <c r="C649" s="296" t="s">
        <v>897</v>
      </c>
      <c r="D649" s="297" t="s">
        <v>95</v>
      </c>
      <c r="E649" s="297" t="s">
        <v>93</v>
      </c>
      <c r="F649" s="298" t="s">
        <v>44</v>
      </c>
      <c r="G649" s="298" t="str">
        <f t="shared" si="10"/>
        <v>131150</v>
      </c>
      <c r="H649" s="295" t="s">
        <v>68</v>
      </c>
    </row>
    <row r="650" spans="1:8" ht="15">
      <c r="A650" s="295" t="s">
        <v>858</v>
      </c>
      <c r="B650" s="295" t="s">
        <v>897</v>
      </c>
      <c r="C650" s="296" t="s">
        <v>898</v>
      </c>
      <c r="D650" s="297" t="s">
        <v>95</v>
      </c>
      <c r="E650" s="297" t="s">
        <v>93</v>
      </c>
      <c r="F650" s="298" t="s">
        <v>109</v>
      </c>
      <c r="G650" s="298" t="str">
        <f t="shared" si="10"/>
        <v>131151</v>
      </c>
      <c r="H650" s="295" t="s">
        <v>68</v>
      </c>
    </row>
    <row r="651" spans="1:8" ht="15">
      <c r="A651" s="295" t="s">
        <v>858</v>
      </c>
      <c r="B651" s="295" t="s">
        <v>897</v>
      </c>
      <c r="C651" s="296" t="s">
        <v>339</v>
      </c>
      <c r="D651" s="297" t="s">
        <v>95</v>
      </c>
      <c r="E651" s="297" t="s">
        <v>93</v>
      </c>
      <c r="F651" s="298" t="s">
        <v>110</v>
      </c>
      <c r="G651" s="298" t="str">
        <f t="shared" si="10"/>
        <v>131152</v>
      </c>
      <c r="H651" s="295" t="s">
        <v>68</v>
      </c>
    </row>
    <row r="652" spans="1:8" ht="15">
      <c r="A652" s="295" t="s">
        <v>858</v>
      </c>
      <c r="B652" s="295" t="s">
        <v>640</v>
      </c>
      <c r="C652" s="296" t="s">
        <v>640</v>
      </c>
      <c r="D652" s="297" t="s">
        <v>95</v>
      </c>
      <c r="E652" s="297" t="s">
        <v>94</v>
      </c>
      <c r="F652" s="298" t="s">
        <v>44</v>
      </c>
      <c r="G652" s="298" t="str">
        <f t="shared" si="10"/>
        <v>131250</v>
      </c>
      <c r="H652" s="295" t="s">
        <v>68</v>
      </c>
    </row>
    <row r="653" spans="1:8" ht="15">
      <c r="A653" s="295" t="s">
        <v>858</v>
      </c>
      <c r="B653" s="295" t="s">
        <v>258</v>
      </c>
      <c r="C653" s="296" t="s">
        <v>899</v>
      </c>
      <c r="D653" s="297" t="s">
        <v>95</v>
      </c>
      <c r="E653" s="297" t="s">
        <v>95</v>
      </c>
      <c r="F653" s="298" t="s">
        <v>44</v>
      </c>
      <c r="G653" s="298" t="str">
        <f t="shared" si="10"/>
        <v>131350</v>
      </c>
      <c r="H653" s="295" t="s">
        <v>68</v>
      </c>
    </row>
    <row r="654" spans="1:8" ht="15">
      <c r="A654" s="295" t="s">
        <v>858</v>
      </c>
      <c r="B654" s="295" t="s">
        <v>258</v>
      </c>
      <c r="C654" s="296" t="s">
        <v>900</v>
      </c>
      <c r="D654" s="297" t="s">
        <v>95</v>
      </c>
      <c r="E654" s="297" t="s">
        <v>95</v>
      </c>
      <c r="F654" s="298" t="s">
        <v>109</v>
      </c>
      <c r="G654" s="298" t="str">
        <f t="shared" si="10"/>
        <v>131351</v>
      </c>
      <c r="H654" s="295" t="s">
        <v>68</v>
      </c>
    </row>
    <row r="655" spans="1:8" ht="15">
      <c r="A655" s="295" t="s">
        <v>858</v>
      </c>
      <c r="B655" s="295" t="s">
        <v>258</v>
      </c>
      <c r="C655" s="296" t="s">
        <v>901</v>
      </c>
      <c r="D655" s="297" t="s">
        <v>95</v>
      </c>
      <c r="E655" s="297" t="s">
        <v>95</v>
      </c>
      <c r="F655" s="298" t="s">
        <v>110</v>
      </c>
      <c r="G655" s="298" t="str">
        <f t="shared" si="10"/>
        <v>131352</v>
      </c>
      <c r="H655" s="295" t="s">
        <v>68</v>
      </c>
    </row>
    <row r="656" spans="1:8" ht="15">
      <c r="A656" s="295" t="s">
        <v>858</v>
      </c>
      <c r="B656" s="295" t="s">
        <v>258</v>
      </c>
      <c r="C656" s="296" t="s">
        <v>311</v>
      </c>
      <c r="D656" s="297" t="s">
        <v>95</v>
      </c>
      <c r="E656" s="297" t="s">
        <v>95</v>
      </c>
      <c r="F656" s="298" t="s">
        <v>111</v>
      </c>
      <c r="G656" s="298" t="str">
        <f t="shared" si="10"/>
        <v>131353</v>
      </c>
      <c r="H656" s="295" t="s">
        <v>68</v>
      </c>
    </row>
    <row r="657" spans="1:8" ht="15">
      <c r="A657" s="295" t="s">
        <v>858</v>
      </c>
      <c r="B657" s="295" t="s">
        <v>258</v>
      </c>
      <c r="C657" s="296" t="s">
        <v>902</v>
      </c>
      <c r="D657" s="297" t="s">
        <v>95</v>
      </c>
      <c r="E657" s="297" t="s">
        <v>95</v>
      </c>
      <c r="F657" s="298" t="s">
        <v>113</v>
      </c>
      <c r="G657" s="298" t="str">
        <f t="shared" si="10"/>
        <v>131355</v>
      </c>
      <c r="H657" s="295" t="s">
        <v>68</v>
      </c>
    </row>
    <row r="658" spans="1:8" ht="15">
      <c r="A658" s="295" t="s">
        <v>858</v>
      </c>
      <c r="B658" s="295" t="s">
        <v>903</v>
      </c>
      <c r="C658" s="296" t="s">
        <v>904</v>
      </c>
      <c r="D658" s="297" t="s">
        <v>95</v>
      </c>
      <c r="E658" s="297" t="s">
        <v>96</v>
      </c>
      <c r="F658" s="298" t="s">
        <v>44</v>
      </c>
      <c r="G658" s="298" t="str">
        <f t="shared" si="10"/>
        <v>131450</v>
      </c>
      <c r="H658" s="295" t="s">
        <v>68</v>
      </c>
    </row>
    <row r="659" spans="1:8" ht="15">
      <c r="A659" s="295" t="s">
        <v>858</v>
      </c>
      <c r="B659" s="295" t="s">
        <v>903</v>
      </c>
      <c r="C659" s="296" t="s">
        <v>905</v>
      </c>
      <c r="D659" s="297" t="s">
        <v>95</v>
      </c>
      <c r="E659" s="297" t="s">
        <v>96</v>
      </c>
      <c r="F659" s="298" t="s">
        <v>111</v>
      </c>
      <c r="G659" s="298" t="str">
        <f t="shared" si="10"/>
        <v>131453</v>
      </c>
      <c r="H659" s="295" t="s">
        <v>68</v>
      </c>
    </row>
    <row r="660" spans="1:8" ht="15">
      <c r="A660" s="295" t="s">
        <v>858</v>
      </c>
      <c r="B660" s="295" t="s">
        <v>903</v>
      </c>
      <c r="C660" s="296" t="s">
        <v>405</v>
      </c>
      <c r="D660" s="297" t="s">
        <v>95</v>
      </c>
      <c r="E660" s="297" t="s">
        <v>96</v>
      </c>
      <c r="F660" s="298" t="s">
        <v>115</v>
      </c>
      <c r="G660" s="298" t="str">
        <f t="shared" si="10"/>
        <v>131457</v>
      </c>
      <c r="H660" s="295" t="s">
        <v>68</v>
      </c>
    </row>
    <row r="661" spans="1:8" ht="15">
      <c r="A661" s="295" t="s">
        <v>858</v>
      </c>
      <c r="B661" s="295" t="s">
        <v>906</v>
      </c>
      <c r="C661" s="296" t="s">
        <v>906</v>
      </c>
      <c r="D661" s="297" t="s">
        <v>95</v>
      </c>
      <c r="E661" s="297" t="s">
        <v>97</v>
      </c>
      <c r="F661" s="298" t="s">
        <v>44</v>
      </c>
      <c r="G661" s="298" t="str">
        <f t="shared" si="10"/>
        <v>131550</v>
      </c>
      <c r="H661" s="295" t="s">
        <v>68</v>
      </c>
    </row>
    <row r="662" spans="1:8" ht="15">
      <c r="A662" s="295" t="s">
        <v>858</v>
      </c>
      <c r="B662" s="295" t="s">
        <v>906</v>
      </c>
      <c r="C662" s="296" t="s">
        <v>907</v>
      </c>
      <c r="D662" s="297" t="s">
        <v>95</v>
      </c>
      <c r="E662" s="297" t="s">
        <v>97</v>
      </c>
      <c r="F662" s="298" t="s">
        <v>109</v>
      </c>
      <c r="G662" s="298" t="str">
        <f t="shared" si="10"/>
        <v>131551</v>
      </c>
      <c r="H662" s="295" t="s">
        <v>68</v>
      </c>
    </row>
    <row r="663" spans="1:8" ht="15">
      <c r="A663" s="295" t="s">
        <v>858</v>
      </c>
      <c r="B663" s="295" t="s">
        <v>906</v>
      </c>
      <c r="C663" s="296" t="s">
        <v>908</v>
      </c>
      <c r="D663" s="297" t="s">
        <v>95</v>
      </c>
      <c r="E663" s="297" t="s">
        <v>97</v>
      </c>
      <c r="F663" s="298" t="s">
        <v>110</v>
      </c>
      <c r="G663" s="298" t="str">
        <f t="shared" si="10"/>
        <v>131552</v>
      </c>
      <c r="H663" s="295" t="s">
        <v>68</v>
      </c>
    </row>
    <row r="664" spans="1:8" ht="15">
      <c r="A664" s="295" t="s">
        <v>858</v>
      </c>
      <c r="B664" s="295" t="s">
        <v>909</v>
      </c>
      <c r="C664" s="296" t="s">
        <v>903</v>
      </c>
      <c r="D664" s="297" t="s">
        <v>95</v>
      </c>
      <c r="E664" s="297" t="s">
        <v>98</v>
      </c>
      <c r="F664" s="298" t="s">
        <v>44</v>
      </c>
      <c r="G664" s="298" t="str">
        <f t="shared" si="10"/>
        <v>131650</v>
      </c>
      <c r="H664" s="295" t="s">
        <v>68</v>
      </c>
    </row>
    <row r="665" spans="1:8" ht="15">
      <c r="A665" s="295" t="s">
        <v>858</v>
      </c>
      <c r="B665" s="295" t="s">
        <v>909</v>
      </c>
      <c r="C665" s="296" t="s">
        <v>563</v>
      </c>
      <c r="D665" s="297" t="s">
        <v>95</v>
      </c>
      <c r="E665" s="297" t="s">
        <v>98</v>
      </c>
      <c r="F665" s="298" t="s">
        <v>109</v>
      </c>
      <c r="G665" s="298" t="str">
        <f t="shared" si="10"/>
        <v>131651</v>
      </c>
      <c r="H665" s="295" t="s">
        <v>68</v>
      </c>
    </row>
    <row r="666" spans="1:8" ht="15">
      <c r="A666" s="295" t="s">
        <v>858</v>
      </c>
      <c r="B666" s="295" t="s">
        <v>909</v>
      </c>
      <c r="C666" s="296" t="s">
        <v>910</v>
      </c>
      <c r="D666" s="297" t="s">
        <v>95</v>
      </c>
      <c r="E666" s="297" t="s">
        <v>98</v>
      </c>
      <c r="F666" s="298" t="s">
        <v>110</v>
      </c>
      <c r="G666" s="298" t="str">
        <f t="shared" si="10"/>
        <v>131652</v>
      </c>
      <c r="H666" s="295" t="s">
        <v>68</v>
      </c>
    </row>
    <row r="667" spans="1:8" ht="15">
      <c r="A667" s="295" t="s">
        <v>858</v>
      </c>
      <c r="B667" s="295" t="s">
        <v>909</v>
      </c>
      <c r="C667" s="296" t="s">
        <v>911</v>
      </c>
      <c r="D667" s="297" t="s">
        <v>95</v>
      </c>
      <c r="E667" s="297" t="s">
        <v>98</v>
      </c>
      <c r="F667" s="298" t="s">
        <v>111</v>
      </c>
      <c r="G667" s="298" t="str">
        <f t="shared" si="10"/>
        <v>131653</v>
      </c>
      <c r="H667" s="295" t="s">
        <v>68</v>
      </c>
    </row>
    <row r="668" spans="1:8" ht="15">
      <c r="A668" s="295" t="s">
        <v>858</v>
      </c>
      <c r="B668" s="295" t="s">
        <v>912</v>
      </c>
      <c r="C668" s="296" t="s">
        <v>912</v>
      </c>
      <c r="D668" s="297" t="s">
        <v>95</v>
      </c>
      <c r="E668" s="297" t="s">
        <v>83</v>
      </c>
      <c r="F668" s="298" t="s">
        <v>44</v>
      </c>
      <c r="G668" s="298" t="str">
        <f t="shared" si="10"/>
        <v>131750</v>
      </c>
      <c r="H668" s="295" t="s">
        <v>68</v>
      </c>
    </row>
    <row r="669" spans="1:8" ht="15">
      <c r="A669" s="295" t="s">
        <v>858</v>
      </c>
      <c r="B669" s="295" t="s">
        <v>912</v>
      </c>
      <c r="C669" s="296" t="s">
        <v>913</v>
      </c>
      <c r="D669" s="297" t="s">
        <v>95</v>
      </c>
      <c r="E669" s="297" t="s">
        <v>83</v>
      </c>
      <c r="F669" s="298" t="s">
        <v>109</v>
      </c>
      <c r="G669" s="298" t="str">
        <f t="shared" si="10"/>
        <v>131751</v>
      </c>
      <c r="H669" s="295" t="s">
        <v>68</v>
      </c>
    </row>
    <row r="670" spans="1:8" ht="15">
      <c r="A670" s="295" t="s">
        <v>858</v>
      </c>
      <c r="B670" s="295" t="s">
        <v>912</v>
      </c>
      <c r="C670" s="296" t="s">
        <v>914</v>
      </c>
      <c r="D670" s="297" t="s">
        <v>95</v>
      </c>
      <c r="E670" s="297" t="s">
        <v>83</v>
      </c>
      <c r="F670" s="298" t="s">
        <v>110</v>
      </c>
      <c r="G670" s="298" t="str">
        <f t="shared" si="10"/>
        <v>131752</v>
      </c>
      <c r="H670" s="295" t="s">
        <v>68</v>
      </c>
    </row>
    <row r="671" spans="1:8" ht="15">
      <c r="A671" s="295" t="s">
        <v>858</v>
      </c>
      <c r="B671" s="295" t="s">
        <v>912</v>
      </c>
      <c r="C671" s="296" t="s">
        <v>527</v>
      </c>
      <c r="D671" s="297" t="s">
        <v>95</v>
      </c>
      <c r="E671" s="297" t="s">
        <v>83</v>
      </c>
      <c r="F671" s="298" t="s">
        <v>111</v>
      </c>
      <c r="G671" s="298" t="str">
        <f t="shared" si="10"/>
        <v>131753</v>
      </c>
      <c r="H671" s="295" t="s">
        <v>68</v>
      </c>
    </row>
    <row r="672" spans="1:8" ht="15">
      <c r="A672" s="295" t="s">
        <v>858</v>
      </c>
      <c r="B672" s="295" t="s">
        <v>831</v>
      </c>
      <c r="C672" s="296" t="s">
        <v>831</v>
      </c>
      <c r="D672" s="297" t="s">
        <v>95</v>
      </c>
      <c r="E672" s="297" t="s">
        <v>99</v>
      </c>
      <c r="F672" s="298" t="s">
        <v>44</v>
      </c>
      <c r="G672" s="298" t="str">
        <f t="shared" si="10"/>
        <v>131850</v>
      </c>
      <c r="H672" s="295" t="s">
        <v>68</v>
      </c>
    </row>
    <row r="673" spans="1:8" ht="15">
      <c r="A673" s="295" t="s">
        <v>858</v>
      </c>
      <c r="B673" s="295" t="s">
        <v>915</v>
      </c>
      <c r="C673" s="296" t="s">
        <v>915</v>
      </c>
      <c r="D673" s="297" t="s">
        <v>95</v>
      </c>
      <c r="E673" s="297" t="s">
        <v>100</v>
      </c>
      <c r="F673" s="298" t="s">
        <v>44</v>
      </c>
      <c r="G673" s="298" t="str">
        <f t="shared" si="10"/>
        <v>131950</v>
      </c>
      <c r="H673" s="295" t="s">
        <v>68</v>
      </c>
    </row>
    <row r="674" spans="1:8" ht="15">
      <c r="A674" s="295" t="s">
        <v>858</v>
      </c>
      <c r="B674" s="295" t="s">
        <v>915</v>
      </c>
      <c r="C674" s="296" t="s">
        <v>916</v>
      </c>
      <c r="D674" s="297" t="s">
        <v>95</v>
      </c>
      <c r="E674" s="297" t="s">
        <v>100</v>
      </c>
      <c r="F674" s="298" t="s">
        <v>109</v>
      </c>
      <c r="G674" s="298" t="str">
        <f t="shared" si="10"/>
        <v>131951</v>
      </c>
      <c r="H674" s="295" t="s">
        <v>68</v>
      </c>
    </row>
    <row r="675" spans="1:8" ht="15">
      <c r="A675" s="295" t="s">
        <v>858</v>
      </c>
      <c r="B675" s="295" t="s">
        <v>915</v>
      </c>
      <c r="C675" s="296" t="s">
        <v>917</v>
      </c>
      <c r="D675" s="297" t="s">
        <v>95</v>
      </c>
      <c r="E675" s="297" t="s">
        <v>100</v>
      </c>
      <c r="F675" s="298" t="s">
        <v>110</v>
      </c>
      <c r="G675" s="298" t="str">
        <f t="shared" si="10"/>
        <v>131952</v>
      </c>
      <c r="H675" s="295" t="s">
        <v>68</v>
      </c>
    </row>
    <row r="676" spans="1:8" ht="15">
      <c r="A676" s="295" t="s">
        <v>858</v>
      </c>
      <c r="B676" s="295" t="s">
        <v>918</v>
      </c>
      <c r="C676" s="296" t="s">
        <v>918</v>
      </c>
      <c r="D676" s="297" t="s">
        <v>95</v>
      </c>
      <c r="E676" s="297" t="s">
        <v>101</v>
      </c>
      <c r="F676" s="298" t="s">
        <v>44</v>
      </c>
      <c r="G676" s="298" t="str">
        <f t="shared" si="10"/>
        <v>132050</v>
      </c>
      <c r="H676" s="295" t="s">
        <v>68</v>
      </c>
    </row>
    <row r="677" spans="1:8" ht="15">
      <c r="A677" s="295" t="s">
        <v>858</v>
      </c>
      <c r="B677" s="295" t="s">
        <v>919</v>
      </c>
      <c r="C677" s="296" t="s">
        <v>919</v>
      </c>
      <c r="D677" s="297" t="s">
        <v>95</v>
      </c>
      <c r="E677" s="297" t="s">
        <v>102</v>
      </c>
      <c r="F677" s="298" t="s">
        <v>44</v>
      </c>
      <c r="G677" s="298" t="str">
        <f t="shared" si="10"/>
        <v>132150</v>
      </c>
      <c r="H677" s="295" t="s">
        <v>68</v>
      </c>
    </row>
    <row r="678" spans="1:8" ht="15">
      <c r="A678" s="295" t="s">
        <v>858</v>
      </c>
      <c r="B678" s="295" t="s">
        <v>316</v>
      </c>
      <c r="C678" s="296" t="s">
        <v>316</v>
      </c>
      <c r="D678" s="297" t="s">
        <v>95</v>
      </c>
      <c r="E678" s="297" t="s">
        <v>103</v>
      </c>
      <c r="F678" s="298" t="s">
        <v>44</v>
      </c>
      <c r="G678" s="298" t="str">
        <f t="shared" si="10"/>
        <v>132250</v>
      </c>
      <c r="H678" s="295" t="s">
        <v>68</v>
      </c>
    </row>
    <row r="679" spans="1:8" ht="15">
      <c r="A679" s="295" t="s">
        <v>858</v>
      </c>
      <c r="B679" s="295" t="s">
        <v>316</v>
      </c>
      <c r="C679" s="296" t="s">
        <v>920</v>
      </c>
      <c r="D679" s="297" t="s">
        <v>95</v>
      </c>
      <c r="E679" s="297" t="s">
        <v>103</v>
      </c>
      <c r="F679" s="298" t="s">
        <v>109</v>
      </c>
      <c r="G679" s="298" t="str">
        <f t="shared" si="10"/>
        <v>132251</v>
      </c>
      <c r="H679" s="295" t="s">
        <v>68</v>
      </c>
    </row>
    <row r="680" spans="1:8" ht="15">
      <c r="A680" s="295" t="s">
        <v>157</v>
      </c>
      <c r="B680" s="295" t="s">
        <v>921</v>
      </c>
      <c r="C680" s="296" t="s">
        <v>922</v>
      </c>
      <c r="D680" s="297" t="s">
        <v>96</v>
      </c>
      <c r="E680" s="297" t="s">
        <v>43</v>
      </c>
      <c r="F680" s="298" t="s">
        <v>44</v>
      </c>
      <c r="G680" s="298" t="str">
        <f t="shared" si="10"/>
        <v>140150</v>
      </c>
      <c r="H680" s="295" t="s">
        <v>155</v>
      </c>
    </row>
    <row r="681" spans="1:8" ht="15">
      <c r="A681" s="295" t="s">
        <v>157</v>
      </c>
      <c r="B681" s="295" t="s">
        <v>921</v>
      </c>
      <c r="C681" s="296" t="s">
        <v>923</v>
      </c>
      <c r="D681" s="297" t="s">
        <v>96</v>
      </c>
      <c r="E681" s="297" t="s">
        <v>43</v>
      </c>
      <c r="F681" s="298" t="s">
        <v>109</v>
      </c>
      <c r="G681" s="298" t="str">
        <f t="shared" si="10"/>
        <v>140151</v>
      </c>
      <c r="H681" s="295" t="s">
        <v>68</v>
      </c>
    </row>
    <row r="682" spans="1:8" ht="15">
      <c r="A682" s="295" t="s">
        <v>157</v>
      </c>
      <c r="B682" s="295" t="s">
        <v>921</v>
      </c>
      <c r="C682" s="296" t="s">
        <v>924</v>
      </c>
      <c r="D682" s="297" t="s">
        <v>96</v>
      </c>
      <c r="E682" s="297" t="s">
        <v>43</v>
      </c>
      <c r="F682" s="298" t="s">
        <v>111</v>
      </c>
      <c r="G682" s="298" t="str">
        <f t="shared" si="10"/>
        <v>140153</v>
      </c>
      <c r="H682" s="295" t="s">
        <v>68</v>
      </c>
    </row>
    <row r="683" spans="1:8" ht="15">
      <c r="A683" s="295" t="s">
        <v>157</v>
      </c>
      <c r="B683" s="295" t="s">
        <v>921</v>
      </c>
      <c r="C683" s="296" t="s">
        <v>405</v>
      </c>
      <c r="D683" s="297" t="s">
        <v>96</v>
      </c>
      <c r="E683" s="297" t="s">
        <v>43</v>
      </c>
      <c r="F683" s="298" t="s">
        <v>114</v>
      </c>
      <c r="G683" s="298" t="str">
        <f t="shared" si="10"/>
        <v>140156</v>
      </c>
      <c r="H683" s="295" t="s">
        <v>68</v>
      </c>
    </row>
    <row r="684" spans="1:8" ht="15">
      <c r="A684" s="295" t="s">
        <v>157</v>
      </c>
      <c r="B684" s="295" t="s">
        <v>921</v>
      </c>
      <c r="C684" s="296" t="s">
        <v>925</v>
      </c>
      <c r="D684" s="297" t="s">
        <v>96</v>
      </c>
      <c r="E684" s="297" t="s">
        <v>43</v>
      </c>
      <c r="F684" s="298" t="s">
        <v>115</v>
      </c>
      <c r="G684" s="298" t="str">
        <f t="shared" si="10"/>
        <v>140157</v>
      </c>
      <c r="H684" s="295" t="s">
        <v>68</v>
      </c>
    </row>
    <row r="685" spans="1:8" ht="15">
      <c r="A685" s="295" t="s">
        <v>157</v>
      </c>
      <c r="B685" s="295" t="s">
        <v>921</v>
      </c>
      <c r="C685" s="296" t="s">
        <v>926</v>
      </c>
      <c r="D685" s="297" t="s">
        <v>96</v>
      </c>
      <c r="E685" s="297" t="s">
        <v>43</v>
      </c>
      <c r="F685" s="298" t="s">
        <v>116</v>
      </c>
      <c r="G685" s="298" t="str">
        <f t="shared" si="10"/>
        <v>140158</v>
      </c>
      <c r="H685" s="295" t="s">
        <v>68</v>
      </c>
    </row>
    <row r="686" spans="1:8" ht="15">
      <c r="A686" s="295" t="s">
        <v>157</v>
      </c>
      <c r="B686" s="295" t="s">
        <v>921</v>
      </c>
      <c r="C686" s="296" t="s">
        <v>927</v>
      </c>
      <c r="D686" s="297" t="s">
        <v>96</v>
      </c>
      <c r="E686" s="297" t="s">
        <v>43</v>
      </c>
      <c r="F686" s="298" t="s">
        <v>118</v>
      </c>
      <c r="G686" s="298" t="str">
        <f t="shared" si="10"/>
        <v>140160</v>
      </c>
      <c r="H686" s="295" t="s">
        <v>68</v>
      </c>
    </row>
    <row r="687" spans="1:8" ht="15">
      <c r="A687" s="295" t="s">
        <v>157</v>
      </c>
      <c r="B687" s="295" t="s">
        <v>921</v>
      </c>
      <c r="C687" s="296" t="s">
        <v>928</v>
      </c>
      <c r="D687" s="297" t="s">
        <v>96</v>
      </c>
      <c r="E687" s="297" t="s">
        <v>43</v>
      </c>
      <c r="F687" s="298" t="s">
        <v>120</v>
      </c>
      <c r="G687" s="298" t="str">
        <f t="shared" si="10"/>
        <v>140162</v>
      </c>
      <c r="H687" s="295" t="s">
        <v>68</v>
      </c>
    </row>
    <row r="688" spans="1:8" ht="15">
      <c r="A688" s="295" t="s">
        <v>157</v>
      </c>
      <c r="B688" s="295" t="s">
        <v>921</v>
      </c>
      <c r="C688" s="296" t="s">
        <v>929</v>
      </c>
      <c r="D688" s="297" t="s">
        <v>96</v>
      </c>
      <c r="E688" s="297" t="s">
        <v>43</v>
      </c>
      <c r="F688" s="298" t="s">
        <v>122</v>
      </c>
      <c r="G688" s="298" t="str">
        <f t="shared" si="10"/>
        <v>140164</v>
      </c>
      <c r="H688" s="295" t="s">
        <v>68</v>
      </c>
    </row>
    <row r="689" spans="1:8" ht="15">
      <c r="A689" s="295" t="s">
        <v>157</v>
      </c>
      <c r="B689" s="295" t="s">
        <v>930</v>
      </c>
      <c r="C689" s="296" t="s">
        <v>930</v>
      </c>
      <c r="D689" s="297" t="s">
        <v>96</v>
      </c>
      <c r="E689" s="297" t="s">
        <v>84</v>
      </c>
      <c r="F689" s="298" t="s">
        <v>44</v>
      </c>
      <c r="G689" s="298" t="str">
        <f t="shared" si="10"/>
        <v>140250</v>
      </c>
      <c r="H689" s="295" t="s">
        <v>156</v>
      </c>
    </row>
    <row r="690" spans="1:8" ht="15">
      <c r="A690" s="295" t="s">
        <v>157</v>
      </c>
      <c r="B690" s="295" t="s">
        <v>930</v>
      </c>
      <c r="C690" s="296" t="s">
        <v>931</v>
      </c>
      <c r="D690" s="297" t="s">
        <v>96</v>
      </c>
      <c r="E690" s="297" t="s">
        <v>84</v>
      </c>
      <c r="F690" s="298" t="s">
        <v>109</v>
      </c>
      <c r="G690" s="298" t="str">
        <f t="shared" si="10"/>
        <v>140251</v>
      </c>
      <c r="H690" s="295" t="s">
        <v>68</v>
      </c>
    </row>
    <row r="691" spans="1:8" ht="15">
      <c r="A691" s="295" t="s">
        <v>157</v>
      </c>
      <c r="B691" s="295" t="s">
        <v>930</v>
      </c>
      <c r="C691" s="296" t="s">
        <v>932</v>
      </c>
      <c r="D691" s="297" t="s">
        <v>96</v>
      </c>
      <c r="E691" s="297" t="s">
        <v>84</v>
      </c>
      <c r="F691" s="298" t="s">
        <v>110</v>
      </c>
      <c r="G691" s="298" t="str">
        <f t="shared" si="10"/>
        <v>140252</v>
      </c>
      <c r="H691" s="295" t="s">
        <v>68</v>
      </c>
    </row>
    <row r="692" spans="1:8" ht="15">
      <c r="A692" s="295" t="s">
        <v>157</v>
      </c>
      <c r="B692" s="295" t="s">
        <v>930</v>
      </c>
      <c r="C692" s="296" t="s">
        <v>933</v>
      </c>
      <c r="D692" s="297" t="s">
        <v>96</v>
      </c>
      <c r="E692" s="297" t="s">
        <v>84</v>
      </c>
      <c r="F692" s="298" t="s">
        <v>111</v>
      </c>
      <c r="G692" s="298" t="str">
        <f t="shared" si="10"/>
        <v>140253</v>
      </c>
      <c r="H692" s="295" t="s">
        <v>68</v>
      </c>
    </row>
    <row r="693" spans="1:8" ht="15">
      <c r="A693" s="295" t="s">
        <v>157</v>
      </c>
      <c r="B693" s="295" t="s">
        <v>930</v>
      </c>
      <c r="C693" s="296" t="s">
        <v>934</v>
      </c>
      <c r="D693" s="297" t="s">
        <v>96</v>
      </c>
      <c r="E693" s="297" t="s">
        <v>84</v>
      </c>
      <c r="F693" s="298" t="s">
        <v>112</v>
      </c>
      <c r="G693" s="298" t="str">
        <f t="shared" si="10"/>
        <v>140254</v>
      </c>
      <c r="H693" s="295" t="s">
        <v>68</v>
      </c>
    </row>
    <row r="694" spans="1:8" ht="15">
      <c r="A694" s="295" t="s">
        <v>157</v>
      </c>
      <c r="B694" s="295" t="s">
        <v>930</v>
      </c>
      <c r="C694" s="296" t="s">
        <v>664</v>
      </c>
      <c r="D694" s="297" t="s">
        <v>96</v>
      </c>
      <c r="E694" s="297" t="s">
        <v>84</v>
      </c>
      <c r="F694" s="298" t="s">
        <v>113</v>
      </c>
      <c r="G694" s="298" t="str">
        <f t="shared" si="10"/>
        <v>140255</v>
      </c>
      <c r="H694" s="295" t="s">
        <v>68</v>
      </c>
    </row>
    <row r="695" spans="1:8" ht="15">
      <c r="A695" s="295" t="s">
        <v>157</v>
      </c>
      <c r="B695" s="295" t="s">
        <v>930</v>
      </c>
      <c r="C695" s="296" t="s">
        <v>935</v>
      </c>
      <c r="D695" s="297" t="s">
        <v>96</v>
      </c>
      <c r="E695" s="297" t="s">
        <v>84</v>
      </c>
      <c r="F695" s="298" t="s">
        <v>114</v>
      </c>
      <c r="G695" s="298" t="str">
        <f t="shared" si="10"/>
        <v>140256</v>
      </c>
      <c r="H695" s="295" t="s">
        <v>68</v>
      </c>
    </row>
    <row r="696" spans="1:8" ht="15">
      <c r="A696" s="295" t="s">
        <v>157</v>
      </c>
      <c r="B696" s="295" t="s">
        <v>930</v>
      </c>
      <c r="C696" s="296" t="s">
        <v>936</v>
      </c>
      <c r="D696" s="297" t="s">
        <v>96</v>
      </c>
      <c r="E696" s="297" t="s">
        <v>84</v>
      </c>
      <c r="F696" s="298" t="s">
        <v>115</v>
      </c>
      <c r="G696" s="298" t="str">
        <f t="shared" si="10"/>
        <v>140257</v>
      </c>
      <c r="H696" s="295" t="s">
        <v>68</v>
      </c>
    </row>
    <row r="697" spans="1:8" ht="15">
      <c r="A697" s="295" t="s">
        <v>157</v>
      </c>
      <c r="B697" s="295" t="s">
        <v>930</v>
      </c>
      <c r="C697" s="296" t="s">
        <v>937</v>
      </c>
      <c r="D697" s="297" t="s">
        <v>96</v>
      </c>
      <c r="E697" s="297" t="s">
        <v>84</v>
      </c>
      <c r="F697" s="298" t="s">
        <v>116</v>
      </c>
      <c r="G697" s="298" t="str">
        <f t="shared" si="10"/>
        <v>140258</v>
      </c>
      <c r="H697" s="295" t="s">
        <v>68</v>
      </c>
    </row>
    <row r="698" spans="1:8" ht="15">
      <c r="A698" s="295" t="s">
        <v>157</v>
      </c>
      <c r="B698" s="295" t="s">
        <v>938</v>
      </c>
      <c r="C698" s="296" t="s">
        <v>939</v>
      </c>
      <c r="D698" s="297" t="s">
        <v>96</v>
      </c>
      <c r="E698" s="297" t="s">
        <v>85</v>
      </c>
      <c r="F698" s="298" t="s">
        <v>44</v>
      </c>
      <c r="G698" s="298" t="str">
        <f t="shared" si="10"/>
        <v>140350</v>
      </c>
      <c r="H698" s="295" t="s">
        <v>156</v>
      </c>
    </row>
    <row r="699" spans="1:8" ht="15">
      <c r="A699" s="295" t="s">
        <v>157</v>
      </c>
      <c r="B699" s="295" t="s">
        <v>938</v>
      </c>
      <c r="C699" s="296" t="s">
        <v>940</v>
      </c>
      <c r="D699" s="297" t="s">
        <v>96</v>
      </c>
      <c r="E699" s="297" t="s">
        <v>85</v>
      </c>
      <c r="F699" s="298" t="s">
        <v>109</v>
      </c>
      <c r="G699" s="298" t="str">
        <f t="shared" si="10"/>
        <v>140351</v>
      </c>
      <c r="H699" s="295" t="s">
        <v>68</v>
      </c>
    </row>
    <row r="700" spans="1:8" ht="15">
      <c r="A700" s="295" t="s">
        <v>157</v>
      </c>
      <c r="B700" s="295" t="s">
        <v>938</v>
      </c>
      <c r="C700" s="296" t="s">
        <v>941</v>
      </c>
      <c r="D700" s="297" t="s">
        <v>96</v>
      </c>
      <c r="E700" s="297" t="s">
        <v>85</v>
      </c>
      <c r="F700" s="298" t="s">
        <v>111</v>
      </c>
      <c r="G700" s="298" t="str">
        <f t="shared" si="10"/>
        <v>140353</v>
      </c>
      <c r="H700" s="295" t="s">
        <v>68</v>
      </c>
    </row>
    <row r="701" spans="1:8" ht="15">
      <c r="A701" s="295" t="s">
        <v>157</v>
      </c>
      <c r="B701" s="295" t="s">
        <v>938</v>
      </c>
      <c r="C701" s="296" t="s">
        <v>942</v>
      </c>
      <c r="D701" s="297" t="s">
        <v>96</v>
      </c>
      <c r="E701" s="297" t="s">
        <v>85</v>
      </c>
      <c r="F701" s="298" t="s">
        <v>114</v>
      </c>
      <c r="G701" s="298" t="str">
        <f t="shared" si="10"/>
        <v>140356</v>
      </c>
      <c r="H701" s="295" t="s">
        <v>68</v>
      </c>
    </row>
    <row r="702" spans="1:8" ht="15">
      <c r="A702" s="295" t="s">
        <v>157</v>
      </c>
      <c r="B702" s="295" t="s">
        <v>938</v>
      </c>
      <c r="C702" s="296" t="s">
        <v>943</v>
      </c>
      <c r="D702" s="297" t="s">
        <v>96</v>
      </c>
      <c r="E702" s="297" t="s">
        <v>85</v>
      </c>
      <c r="F702" s="298" t="s">
        <v>115</v>
      </c>
      <c r="G702" s="298" t="str">
        <f t="shared" si="10"/>
        <v>140357</v>
      </c>
      <c r="H702" s="295" t="s">
        <v>68</v>
      </c>
    </row>
    <row r="703" spans="1:8" ht="15">
      <c r="A703" s="295" t="s">
        <v>157</v>
      </c>
      <c r="B703" s="295" t="s">
        <v>938</v>
      </c>
      <c r="C703" s="296" t="s">
        <v>944</v>
      </c>
      <c r="D703" s="297" t="s">
        <v>96</v>
      </c>
      <c r="E703" s="297" t="s">
        <v>85</v>
      </c>
      <c r="F703" s="298" t="s">
        <v>116</v>
      </c>
      <c r="G703" s="298" t="str">
        <f t="shared" si="10"/>
        <v>140358</v>
      </c>
      <c r="H703" s="295" t="s">
        <v>68</v>
      </c>
    </row>
    <row r="704" spans="1:8" ht="15">
      <c r="A704" s="295" t="s">
        <v>157</v>
      </c>
      <c r="B704" s="295" t="s">
        <v>945</v>
      </c>
      <c r="C704" s="296" t="s">
        <v>946</v>
      </c>
      <c r="D704" s="297" t="s">
        <v>96</v>
      </c>
      <c r="E704" s="297" t="s">
        <v>86</v>
      </c>
      <c r="F704" s="298" t="s">
        <v>44</v>
      </c>
      <c r="G704" s="298" t="str">
        <f t="shared" si="10"/>
        <v>140450</v>
      </c>
      <c r="H704" s="295" t="s">
        <v>156</v>
      </c>
    </row>
    <row r="705" spans="1:8" ht="15">
      <c r="A705" s="295" t="s">
        <v>157</v>
      </c>
      <c r="B705" s="295" t="s">
        <v>945</v>
      </c>
      <c r="C705" s="296" t="s">
        <v>947</v>
      </c>
      <c r="D705" s="297" t="s">
        <v>96</v>
      </c>
      <c r="E705" s="297" t="s">
        <v>86</v>
      </c>
      <c r="F705" s="298" t="s">
        <v>109</v>
      </c>
      <c r="G705" s="298" t="str">
        <f t="shared" si="10"/>
        <v>140451</v>
      </c>
      <c r="H705" s="295" t="s">
        <v>68</v>
      </c>
    </row>
    <row r="706" spans="1:8" ht="15">
      <c r="A706" s="295" t="s">
        <v>157</v>
      </c>
      <c r="B706" s="295" t="s">
        <v>945</v>
      </c>
      <c r="C706" s="296" t="s">
        <v>948</v>
      </c>
      <c r="D706" s="297" t="s">
        <v>96</v>
      </c>
      <c r="E706" s="297" t="s">
        <v>86</v>
      </c>
      <c r="F706" s="298" t="s">
        <v>110</v>
      </c>
      <c r="G706" s="298" t="str">
        <f t="shared" si="10"/>
        <v>140452</v>
      </c>
      <c r="H706" s="295" t="s">
        <v>68</v>
      </c>
    </row>
    <row r="707" spans="1:8" ht="15">
      <c r="A707" s="295" t="s">
        <v>157</v>
      </c>
      <c r="B707" s="295" t="s">
        <v>945</v>
      </c>
      <c r="C707" s="296" t="s">
        <v>949</v>
      </c>
      <c r="D707" s="297" t="s">
        <v>96</v>
      </c>
      <c r="E707" s="297" t="s">
        <v>86</v>
      </c>
      <c r="F707" s="298" t="s">
        <v>112</v>
      </c>
      <c r="G707" s="298" t="str">
        <f aca="true" t="shared" si="11" ref="G707:G770">CONCATENATE(D707,E707,F707)</f>
        <v>140454</v>
      </c>
      <c r="H707" s="295" t="s">
        <v>68</v>
      </c>
    </row>
    <row r="708" spans="1:8" ht="15">
      <c r="A708" s="295" t="s">
        <v>157</v>
      </c>
      <c r="B708" s="295" t="s">
        <v>945</v>
      </c>
      <c r="C708" s="296" t="s">
        <v>950</v>
      </c>
      <c r="D708" s="297" t="s">
        <v>96</v>
      </c>
      <c r="E708" s="297" t="s">
        <v>86</v>
      </c>
      <c r="F708" s="298" t="s">
        <v>113</v>
      </c>
      <c r="G708" s="298" t="str">
        <f t="shared" si="11"/>
        <v>140455</v>
      </c>
      <c r="H708" s="295" t="s">
        <v>68</v>
      </c>
    </row>
    <row r="709" spans="1:8" ht="15">
      <c r="A709" s="295" t="s">
        <v>157</v>
      </c>
      <c r="B709" s="295" t="s">
        <v>348</v>
      </c>
      <c r="C709" s="296" t="s">
        <v>951</v>
      </c>
      <c r="D709" s="297" t="s">
        <v>96</v>
      </c>
      <c r="E709" s="297" t="s">
        <v>87</v>
      </c>
      <c r="F709" s="298" t="s">
        <v>44</v>
      </c>
      <c r="G709" s="298" t="str">
        <f t="shared" si="11"/>
        <v>140550</v>
      </c>
      <c r="H709" s="295" t="s">
        <v>156</v>
      </c>
    </row>
    <row r="710" spans="1:8" ht="15">
      <c r="A710" s="295" t="s">
        <v>157</v>
      </c>
      <c r="B710" s="295" t="s">
        <v>348</v>
      </c>
      <c r="C710" s="296" t="s">
        <v>952</v>
      </c>
      <c r="D710" s="297" t="s">
        <v>96</v>
      </c>
      <c r="E710" s="297" t="s">
        <v>87</v>
      </c>
      <c r="F710" s="298" t="s">
        <v>109</v>
      </c>
      <c r="G710" s="298" t="str">
        <f t="shared" si="11"/>
        <v>140551</v>
      </c>
      <c r="H710" s="295" t="s">
        <v>68</v>
      </c>
    </row>
    <row r="711" spans="1:8" ht="15">
      <c r="A711" s="295" t="s">
        <v>157</v>
      </c>
      <c r="B711" s="295" t="s">
        <v>348</v>
      </c>
      <c r="C711" s="296" t="s">
        <v>953</v>
      </c>
      <c r="D711" s="297" t="s">
        <v>96</v>
      </c>
      <c r="E711" s="297" t="s">
        <v>87</v>
      </c>
      <c r="F711" s="298" t="s">
        <v>110</v>
      </c>
      <c r="G711" s="298" t="str">
        <f t="shared" si="11"/>
        <v>140552</v>
      </c>
      <c r="H711" s="295" t="s">
        <v>68</v>
      </c>
    </row>
    <row r="712" spans="1:8" ht="15">
      <c r="A712" s="295" t="s">
        <v>157</v>
      </c>
      <c r="B712" s="295" t="s">
        <v>348</v>
      </c>
      <c r="C712" s="296" t="s">
        <v>954</v>
      </c>
      <c r="D712" s="297" t="s">
        <v>96</v>
      </c>
      <c r="E712" s="297" t="s">
        <v>87</v>
      </c>
      <c r="F712" s="298" t="s">
        <v>111</v>
      </c>
      <c r="G712" s="298" t="str">
        <f t="shared" si="11"/>
        <v>140553</v>
      </c>
      <c r="H712" s="295" t="s">
        <v>68</v>
      </c>
    </row>
    <row r="713" spans="1:8" ht="15">
      <c r="A713" s="295" t="s">
        <v>157</v>
      </c>
      <c r="B713" s="295" t="s">
        <v>348</v>
      </c>
      <c r="C713" s="296" t="s">
        <v>955</v>
      </c>
      <c r="D713" s="297" t="s">
        <v>96</v>
      </c>
      <c r="E713" s="297" t="s">
        <v>87</v>
      </c>
      <c r="F713" s="298" t="s">
        <v>112</v>
      </c>
      <c r="G713" s="298" t="str">
        <f t="shared" si="11"/>
        <v>140554</v>
      </c>
      <c r="H713" s="295" t="s">
        <v>68</v>
      </c>
    </row>
    <row r="714" spans="1:8" ht="15">
      <c r="A714" s="295" t="s">
        <v>157</v>
      </c>
      <c r="B714" s="295" t="s">
        <v>348</v>
      </c>
      <c r="C714" s="296" t="s">
        <v>956</v>
      </c>
      <c r="D714" s="297" t="s">
        <v>96</v>
      </c>
      <c r="E714" s="297" t="s">
        <v>87</v>
      </c>
      <c r="F714" s="298" t="s">
        <v>114</v>
      </c>
      <c r="G714" s="298" t="str">
        <f t="shared" si="11"/>
        <v>140556</v>
      </c>
      <c r="H714" s="295" t="s">
        <v>68</v>
      </c>
    </row>
    <row r="715" spans="1:8" ht="15">
      <c r="A715" s="295" t="s">
        <v>157</v>
      </c>
      <c r="B715" s="295" t="s">
        <v>348</v>
      </c>
      <c r="C715" s="296" t="s">
        <v>957</v>
      </c>
      <c r="D715" s="297" t="s">
        <v>96</v>
      </c>
      <c r="E715" s="297" t="s">
        <v>87</v>
      </c>
      <c r="F715" s="298" t="s">
        <v>115</v>
      </c>
      <c r="G715" s="298" t="str">
        <f t="shared" si="11"/>
        <v>140557</v>
      </c>
      <c r="H715" s="295" t="s">
        <v>68</v>
      </c>
    </row>
    <row r="716" spans="1:8" ht="15">
      <c r="A716" s="295" t="s">
        <v>157</v>
      </c>
      <c r="B716" s="295" t="s">
        <v>958</v>
      </c>
      <c r="C716" s="296" t="s">
        <v>958</v>
      </c>
      <c r="D716" s="297" t="s">
        <v>96</v>
      </c>
      <c r="E716" s="297" t="s">
        <v>88</v>
      </c>
      <c r="F716" s="298" t="s">
        <v>44</v>
      </c>
      <c r="G716" s="298" t="str">
        <f t="shared" si="11"/>
        <v>140650</v>
      </c>
      <c r="H716" s="295" t="s">
        <v>156</v>
      </c>
    </row>
    <row r="717" spans="1:8" ht="15">
      <c r="A717" s="295" t="s">
        <v>157</v>
      </c>
      <c r="B717" s="295" t="s">
        <v>958</v>
      </c>
      <c r="C717" s="296" t="s">
        <v>267</v>
      </c>
      <c r="D717" s="297" t="s">
        <v>96</v>
      </c>
      <c r="E717" s="297" t="s">
        <v>88</v>
      </c>
      <c r="F717" s="298" t="s">
        <v>109</v>
      </c>
      <c r="G717" s="298" t="str">
        <f t="shared" si="11"/>
        <v>140651</v>
      </c>
      <c r="H717" s="295" t="s">
        <v>68</v>
      </c>
    </row>
    <row r="718" spans="1:8" ht="15">
      <c r="A718" s="295" t="s">
        <v>157</v>
      </c>
      <c r="B718" s="295" t="s">
        <v>958</v>
      </c>
      <c r="C718" s="296" t="s">
        <v>959</v>
      </c>
      <c r="D718" s="297" t="s">
        <v>96</v>
      </c>
      <c r="E718" s="297" t="s">
        <v>88</v>
      </c>
      <c r="F718" s="298" t="s">
        <v>110</v>
      </c>
      <c r="G718" s="298" t="str">
        <f t="shared" si="11"/>
        <v>140652</v>
      </c>
      <c r="H718" s="295" t="s">
        <v>68</v>
      </c>
    </row>
    <row r="719" spans="1:8" ht="15">
      <c r="A719" s="295" t="s">
        <v>157</v>
      </c>
      <c r="B719" s="295" t="s">
        <v>958</v>
      </c>
      <c r="C719" s="296" t="s">
        <v>960</v>
      </c>
      <c r="D719" s="297" t="s">
        <v>96</v>
      </c>
      <c r="E719" s="297" t="s">
        <v>88</v>
      </c>
      <c r="F719" s="298" t="s">
        <v>113</v>
      </c>
      <c r="G719" s="298" t="str">
        <f t="shared" si="11"/>
        <v>140655</v>
      </c>
      <c r="H719" s="295" t="s">
        <v>68</v>
      </c>
    </row>
    <row r="720" spans="1:8" ht="15">
      <c r="A720" s="295" t="s">
        <v>157</v>
      </c>
      <c r="B720" s="295" t="s">
        <v>961</v>
      </c>
      <c r="C720" s="296" t="s">
        <v>961</v>
      </c>
      <c r="D720" s="297" t="s">
        <v>96</v>
      </c>
      <c r="E720" s="297" t="s">
        <v>89</v>
      </c>
      <c r="F720" s="298" t="s">
        <v>44</v>
      </c>
      <c r="G720" s="298" t="str">
        <f t="shared" si="11"/>
        <v>140750</v>
      </c>
      <c r="H720" s="295" t="s">
        <v>68</v>
      </c>
    </row>
    <row r="721" spans="1:8" ht="15">
      <c r="A721" s="295" t="s">
        <v>157</v>
      </c>
      <c r="B721" s="295" t="s">
        <v>961</v>
      </c>
      <c r="C721" s="296" t="s">
        <v>962</v>
      </c>
      <c r="D721" s="297" t="s">
        <v>96</v>
      </c>
      <c r="E721" s="297" t="s">
        <v>89</v>
      </c>
      <c r="F721" s="298" t="s">
        <v>109</v>
      </c>
      <c r="G721" s="298" t="str">
        <f t="shared" si="11"/>
        <v>140751</v>
      </c>
      <c r="H721" s="295" t="s">
        <v>68</v>
      </c>
    </row>
    <row r="722" spans="1:8" ht="15">
      <c r="A722" s="295" t="s">
        <v>157</v>
      </c>
      <c r="B722" s="295" t="s">
        <v>963</v>
      </c>
      <c r="C722" s="296" t="s">
        <v>963</v>
      </c>
      <c r="D722" s="297" t="s">
        <v>96</v>
      </c>
      <c r="E722" s="297" t="s">
        <v>90</v>
      </c>
      <c r="F722" s="298" t="s">
        <v>44</v>
      </c>
      <c r="G722" s="298" t="str">
        <f t="shared" si="11"/>
        <v>140850</v>
      </c>
      <c r="H722" s="295" t="s">
        <v>156</v>
      </c>
    </row>
    <row r="723" spans="1:8" ht="15">
      <c r="A723" s="295" t="s">
        <v>157</v>
      </c>
      <c r="B723" s="295" t="s">
        <v>963</v>
      </c>
      <c r="C723" s="296" t="s">
        <v>964</v>
      </c>
      <c r="D723" s="297" t="s">
        <v>96</v>
      </c>
      <c r="E723" s="297" t="s">
        <v>90</v>
      </c>
      <c r="F723" s="298" t="s">
        <v>109</v>
      </c>
      <c r="G723" s="298" t="str">
        <f t="shared" si="11"/>
        <v>140851</v>
      </c>
      <c r="H723" s="295" t="s">
        <v>68</v>
      </c>
    </row>
    <row r="724" spans="1:8" ht="15">
      <c r="A724" s="295" t="s">
        <v>157</v>
      </c>
      <c r="B724" s="295" t="s">
        <v>963</v>
      </c>
      <c r="C724" s="296" t="s">
        <v>965</v>
      </c>
      <c r="D724" s="297" t="s">
        <v>96</v>
      </c>
      <c r="E724" s="297" t="s">
        <v>90</v>
      </c>
      <c r="F724" s="298" t="s">
        <v>110</v>
      </c>
      <c r="G724" s="298" t="str">
        <f t="shared" si="11"/>
        <v>140852</v>
      </c>
      <c r="H724" s="295" t="s">
        <v>68</v>
      </c>
    </row>
    <row r="725" spans="1:8" ht="15">
      <c r="A725" s="295" t="s">
        <v>157</v>
      </c>
      <c r="B725" s="295" t="s">
        <v>963</v>
      </c>
      <c r="C725" s="296" t="s">
        <v>966</v>
      </c>
      <c r="D725" s="297" t="s">
        <v>96</v>
      </c>
      <c r="E725" s="297" t="s">
        <v>90</v>
      </c>
      <c r="F725" s="298" t="s">
        <v>111</v>
      </c>
      <c r="G725" s="298" t="str">
        <f t="shared" si="11"/>
        <v>140853</v>
      </c>
      <c r="H725" s="295" t="s">
        <v>68</v>
      </c>
    </row>
    <row r="726" spans="1:8" ht="15">
      <c r="A726" s="295" t="s">
        <v>157</v>
      </c>
      <c r="B726" s="295" t="s">
        <v>963</v>
      </c>
      <c r="C726" s="296" t="s">
        <v>967</v>
      </c>
      <c r="D726" s="297" t="s">
        <v>96</v>
      </c>
      <c r="E726" s="297" t="s">
        <v>90</v>
      </c>
      <c r="F726" s="298" t="s">
        <v>112</v>
      </c>
      <c r="G726" s="298" t="str">
        <f t="shared" si="11"/>
        <v>140854</v>
      </c>
      <c r="H726" s="295" t="s">
        <v>68</v>
      </c>
    </row>
    <row r="727" spans="1:8" ht="15">
      <c r="A727" s="295" t="s">
        <v>157</v>
      </c>
      <c r="B727" s="295" t="s">
        <v>158</v>
      </c>
      <c r="C727" s="296" t="s">
        <v>158</v>
      </c>
      <c r="D727" s="297" t="s">
        <v>96</v>
      </c>
      <c r="E727" s="297" t="s">
        <v>91</v>
      </c>
      <c r="F727" s="298" t="s">
        <v>44</v>
      </c>
      <c r="G727" s="298" t="str">
        <f t="shared" si="11"/>
        <v>140950</v>
      </c>
      <c r="H727" s="295" t="s">
        <v>68</v>
      </c>
    </row>
    <row r="728" spans="1:8" ht="15">
      <c r="A728" s="295" t="s">
        <v>157</v>
      </c>
      <c r="B728" s="295" t="s">
        <v>158</v>
      </c>
      <c r="C728" s="296" t="s">
        <v>968</v>
      </c>
      <c r="D728" s="297" t="s">
        <v>96</v>
      </c>
      <c r="E728" s="297" t="s">
        <v>91</v>
      </c>
      <c r="F728" s="298" t="s">
        <v>109</v>
      </c>
      <c r="G728" s="298" t="str">
        <f t="shared" si="11"/>
        <v>140951</v>
      </c>
      <c r="H728" s="295" t="s">
        <v>68</v>
      </c>
    </row>
    <row r="729" spans="1:8" ht="15">
      <c r="A729" s="295" t="s">
        <v>157</v>
      </c>
      <c r="B729" s="295" t="s">
        <v>158</v>
      </c>
      <c r="C729" s="296" t="s">
        <v>969</v>
      </c>
      <c r="D729" s="297" t="s">
        <v>96</v>
      </c>
      <c r="E729" s="297" t="s">
        <v>91</v>
      </c>
      <c r="F729" s="298" t="s">
        <v>110</v>
      </c>
      <c r="G729" s="298" t="str">
        <f t="shared" si="11"/>
        <v>140952</v>
      </c>
      <c r="H729" s="295" t="s">
        <v>68</v>
      </c>
    </row>
    <row r="730" spans="1:8" ht="15">
      <c r="A730" s="295" t="s">
        <v>157</v>
      </c>
      <c r="B730" s="295" t="s">
        <v>158</v>
      </c>
      <c r="C730" s="296" t="s">
        <v>970</v>
      </c>
      <c r="D730" s="297" t="s">
        <v>96</v>
      </c>
      <c r="E730" s="297" t="s">
        <v>91</v>
      </c>
      <c r="F730" s="298" t="s">
        <v>111</v>
      </c>
      <c r="G730" s="298" t="str">
        <f t="shared" si="11"/>
        <v>140953</v>
      </c>
      <c r="H730" s="295" t="s">
        <v>68</v>
      </c>
    </row>
    <row r="731" spans="1:8" ht="15">
      <c r="A731" s="295" t="s">
        <v>157</v>
      </c>
      <c r="B731" s="295" t="s">
        <v>158</v>
      </c>
      <c r="C731" s="296" t="s">
        <v>159</v>
      </c>
      <c r="D731" s="297" t="s">
        <v>96</v>
      </c>
      <c r="E731" s="297" t="s">
        <v>91</v>
      </c>
      <c r="F731" s="298" t="s">
        <v>112</v>
      </c>
      <c r="G731" s="298" t="str">
        <f t="shared" si="11"/>
        <v>140954</v>
      </c>
      <c r="H731" s="295" t="s">
        <v>68</v>
      </c>
    </row>
    <row r="732" spans="1:8" ht="15">
      <c r="A732" s="295" t="s">
        <v>157</v>
      </c>
      <c r="B732" s="295" t="s">
        <v>971</v>
      </c>
      <c r="C732" s="296" t="s">
        <v>971</v>
      </c>
      <c r="D732" s="297" t="s">
        <v>96</v>
      </c>
      <c r="E732" s="297" t="s">
        <v>92</v>
      </c>
      <c r="F732" s="298" t="s">
        <v>44</v>
      </c>
      <c r="G732" s="298" t="str">
        <f t="shared" si="11"/>
        <v>141050</v>
      </c>
      <c r="H732" s="295" t="s">
        <v>68</v>
      </c>
    </row>
    <row r="733" spans="1:8" ht="15">
      <c r="A733" s="295" t="s">
        <v>157</v>
      </c>
      <c r="B733" s="295" t="s">
        <v>971</v>
      </c>
      <c r="C733" s="296" t="s">
        <v>972</v>
      </c>
      <c r="D733" s="297" t="s">
        <v>96</v>
      </c>
      <c r="E733" s="297" t="s">
        <v>92</v>
      </c>
      <c r="F733" s="298" t="s">
        <v>109</v>
      </c>
      <c r="G733" s="298" t="str">
        <f t="shared" si="11"/>
        <v>141051</v>
      </c>
      <c r="H733" s="295" t="s">
        <v>68</v>
      </c>
    </row>
    <row r="734" spans="1:8" ht="15">
      <c r="A734" s="295" t="s">
        <v>157</v>
      </c>
      <c r="B734" s="295" t="s">
        <v>971</v>
      </c>
      <c r="C734" s="296" t="s">
        <v>973</v>
      </c>
      <c r="D734" s="297" t="s">
        <v>96</v>
      </c>
      <c r="E734" s="297" t="s">
        <v>92</v>
      </c>
      <c r="F734" s="298" t="s">
        <v>110</v>
      </c>
      <c r="G734" s="298" t="str">
        <f t="shared" si="11"/>
        <v>141052</v>
      </c>
      <c r="H734" s="295" t="s">
        <v>68</v>
      </c>
    </row>
    <row r="735" spans="1:8" ht="15">
      <c r="A735" s="295" t="s">
        <v>157</v>
      </c>
      <c r="B735" s="295" t="s">
        <v>974</v>
      </c>
      <c r="C735" s="296" t="s">
        <v>974</v>
      </c>
      <c r="D735" s="297" t="s">
        <v>96</v>
      </c>
      <c r="E735" s="297" t="s">
        <v>93</v>
      </c>
      <c r="F735" s="298" t="s">
        <v>44</v>
      </c>
      <c r="G735" s="298" t="str">
        <f t="shared" si="11"/>
        <v>141150</v>
      </c>
      <c r="H735" s="295" t="s">
        <v>68</v>
      </c>
    </row>
    <row r="736" spans="1:8" ht="15">
      <c r="A736" s="295" t="s">
        <v>157</v>
      </c>
      <c r="B736" s="295" t="s">
        <v>975</v>
      </c>
      <c r="C736" s="296" t="s">
        <v>348</v>
      </c>
      <c r="D736" s="297" t="s">
        <v>96</v>
      </c>
      <c r="E736" s="297" t="s">
        <v>94</v>
      </c>
      <c r="F736" s="298" t="s">
        <v>44</v>
      </c>
      <c r="G736" s="298" t="str">
        <f t="shared" si="11"/>
        <v>141250</v>
      </c>
      <c r="H736" s="295" t="s">
        <v>68</v>
      </c>
    </row>
    <row r="737" spans="1:8" ht="15">
      <c r="A737" s="295" t="s">
        <v>157</v>
      </c>
      <c r="B737" s="295" t="s">
        <v>975</v>
      </c>
      <c r="C737" s="296" t="s">
        <v>976</v>
      </c>
      <c r="D737" s="297" t="s">
        <v>96</v>
      </c>
      <c r="E737" s="297" t="s">
        <v>94</v>
      </c>
      <c r="F737" s="298" t="s">
        <v>109</v>
      </c>
      <c r="G737" s="298" t="str">
        <f t="shared" si="11"/>
        <v>141251</v>
      </c>
      <c r="H737" s="295" t="s">
        <v>68</v>
      </c>
    </row>
    <row r="738" spans="1:8" ht="15">
      <c r="A738" s="295" t="s">
        <v>977</v>
      </c>
      <c r="B738" s="295" t="s">
        <v>978</v>
      </c>
      <c r="C738" s="296" t="s">
        <v>978</v>
      </c>
      <c r="D738" s="297" t="s">
        <v>97</v>
      </c>
      <c r="E738" s="297" t="s">
        <v>43</v>
      </c>
      <c r="F738" s="298" t="s">
        <v>44</v>
      </c>
      <c r="G738" s="298" t="str">
        <f t="shared" si="11"/>
        <v>150150</v>
      </c>
      <c r="H738" s="295" t="s">
        <v>156</v>
      </c>
    </row>
    <row r="739" spans="1:8" ht="15">
      <c r="A739" s="295" t="s">
        <v>977</v>
      </c>
      <c r="B739" s="295" t="s">
        <v>978</v>
      </c>
      <c r="C739" s="296" t="s">
        <v>979</v>
      </c>
      <c r="D739" s="297" t="s">
        <v>97</v>
      </c>
      <c r="E739" s="297" t="s">
        <v>43</v>
      </c>
      <c r="F739" s="298" t="s">
        <v>109</v>
      </c>
      <c r="G739" s="298" t="str">
        <f t="shared" si="11"/>
        <v>150151</v>
      </c>
      <c r="H739" s="295" t="s">
        <v>68</v>
      </c>
    </row>
    <row r="740" spans="1:8" ht="15">
      <c r="A740" s="295" t="s">
        <v>977</v>
      </c>
      <c r="B740" s="295" t="s">
        <v>978</v>
      </c>
      <c r="C740" s="296" t="s">
        <v>980</v>
      </c>
      <c r="D740" s="297" t="s">
        <v>97</v>
      </c>
      <c r="E740" s="297" t="s">
        <v>43</v>
      </c>
      <c r="F740" s="298" t="s">
        <v>111</v>
      </c>
      <c r="G740" s="298" t="str">
        <f t="shared" si="11"/>
        <v>150153</v>
      </c>
      <c r="H740" s="295" t="s">
        <v>68</v>
      </c>
    </row>
    <row r="741" spans="1:8" ht="15">
      <c r="A741" s="295" t="s">
        <v>977</v>
      </c>
      <c r="B741" s="295" t="s">
        <v>978</v>
      </c>
      <c r="C741" s="296" t="s">
        <v>981</v>
      </c>
      <c r="D741" s="297" t="s">
        <v>97</v>
      </c>
      <c r="E741" s="297" t="s">
        <v>43</v>
      </c>
      <c r="F741" s="298" t="s">
        <v>112</v>
      </c>
      <c r="G741" s="298" t="str">
        <f t="shared" si="11"/>
        <v>150154</v>
      </c>
      <c r="H741" s="295" t="s">
        <v>68</v>
      </c>
    </row>
    <row r="742" spans="1:8" ht="15">
      <c r="A742" s="295" t="s">
        <v>977</v>
      </c>
      <c r="B742" s="295" t="s">
        <v>978</v>
      </c>
      <c r="C742" s="296" t="s">
        <v>982</v>
      </c>
      <c r="D742" s="297" t="s">
        <v>97</v>
      </c>
      <c r="E742" s="297" t="s">
        <v>43</v>
      </c>
      <c r="F742" s="298" t="s">
        <v>113</v>
      </c>
      <c r="G742" s="298" t="str">
        <f t="shared" si="11"/>
        <v>150155</v>
      </c>
      <c r="H742" s="295" t="s">
        <v>68</v>
      </c>
    </row>
    <row r="743" spans="1:8" ht="15">
      <c r="A743" s="295" t="s">
        <v>977</v>
      </c>
      <c r="B743" s="295" t="s">
        <v>978</v>
      </c>
      <c r="C743" s="296" t="s">
        <v>983</v>
      </c>
      <c r="D743" s="297" t="s">
        <v>97</v>
      </c>
      <c r="E743" s="297" t="s">
        <v>43</v>
      </c>
      <c r="F743" s="298" t="s">
        <v>114</v>
      </c>
      <c r="G743" s="298" t="str">
        <f t="shared" si="11"/>
        <v>150156</v>
      </c>
      <c r="H743" s="295" t="s">
        <v>68</v>
      </c>
    </row>
    <row r="744" spans="1:8" ht="15">
      <c r="A744" s="295" t="s">
        <v>977</v>
      </c>
      <c r="B744" s="295" t="s">
        <v>978</v>
      </c>
      <c r="C744" s="296" t="s">
        <v>984</v>
      </c>
      <c r="D744" s="297" t="s">
        <v>97</v>
      </c>
      <c r="E744" s="297" t="s">
        <v>43</v>
      </c>
      <c r="F744" s="298" t="s">
        <v>115</v>
      </c>
      <c r="G744" s="298" t="str">
        <f t="shared" si="11"/>
        <v>150157</v>
      </c>
      <c r="H744" s="295" t="s">
        <v>68</v>
      </c>
    </row>
    <row r="745" spans="1:8" ht="15">
      <c r="A745" s="295" t="s">
        <v>977</v>
      </c>
      <c r="B745" s="295" t="s">
        <v>985</v>
      </c>
      <c r="C745" s="296" t="s">
        <v>985</v>
      </c>
      <c r="D745" s="297" t="s">
        <v>97</v>
      </c>
      <c r="E745" s="297" t="s">
        <v>85</v>
      </c>
      <c r="F745" s="298" t="s">
        <v>44</v>
      </c>
      <c r="G745" s="298" t="str">
        <f t="shared" si="11"/>
        <v>150350</v>
      </c>
      <c r="H745" s="295" t="s">
        <v>68</v>
      </c>
    </row>
    <row r="746" spans="1:8" ht="15">
      <c r="A746" s="295" t="s">
        <v>977</v>
      </c>
      <c r="B746" s="295" t="s">
        <v>985</v>
      </c>
      <c r="C746" s="296" t="s">
        <v>986</v>
      </c>
      <c r="D746" s="297" t="s">
        <v>97</v>
      </c>
      <c r="E746" s="297" t="s">
        <v>85</v>
      </c>
      <c r="F746" s="298" t="s">
        <v>110</v>
      </c>
      <c r="G746" s="298" t="str">
        <f t="shared" si="11"/>
        <v>150352</v>
      </c>
      <c r="H746" s="295" t="s">
        <v>68</v>
      </c>
    </row>
    <row r="747" spans="1:8" ht="15">
      <c r="A747" s="295" t="s">
        <v>977</v>
      </c>
      <c r="B747" s="295" t="s">
        <v>985</v>
      </c>
      <c r="C747" s="296" t="s">
        <v>987</v>
      </c>
      <c r="D747" s="297" t="s">
        <v>97</v>
      </c>
      <c r="E747" s="297" t="s">
        <v>85</v>
      </c>
      <c r="F747" s="298" t="s">
        <v>112</v>
      </c>
      <c r="G747" s="298" t="str">
        <f t="shared" si="11"/>
        <v>150354</v>
      </c>
      <c r="H747" s="295" t="s">
        <v>68</v>
      </c>
    </row>
    <row r="748" spans="1:8" ht="15">
      <c r="A748" s="295" t="s">
        <v>977</v>
      </c>
      <c r="B748" s="295" t="s">
        <v>988</v>
      </c>
      <c r="C748" s="296" t="s">
        <v>988</v>
      </c>
      <c r="D748" s="297" t="s">
        <v>97</v>
      </c>
      <c r="E748" s="297" t="s">
        <v>86</v>
      </c>
      <c r="F748" s="298" t="s">
        <v>44</v>
      </c>
      <c r="G748" s="298" t="str">
        <f t="shared" si="11"/>
        <v>150450</v>
      </c>
      <c r="H748" s="295" t="s">
        <v>156</v>
      </c>
    </row>
    <row r="749" spans="1:8" ht="15">
      <c r="A749" s="295" t="s">
        <v>977</v>
      </c>
      <c r="B749" s="295" t="s">
        <v>988</v>
      </c>
      <c r="C749" s="296" t="s">
        <v>989</v>
      </c>
      <c r="D749" s="297" t="s">
        <v>97</v>
      </c>
      <c r="E749" s="297" t="s">
        <v>86</v>
      </c>
      <c r="F749" s="298" t="s">
        <v>109</v>
      </c>
      <c r="G749" s="298" t="str">
        <f t="shared" si="11"/>
        <v>150451</v>
      </c>
      <c r="H749" s="295" t="s">
        <v>68</v>
      </c>
    </row>
    <row r="750" spans="1:8" ht="15">
      <c r="A750" s="295" t="s">
        <v>977</v>
      </c>
      <c r="B750" s="295" t="s">
        <v>988</v>
      </c>
      <c r="C750" s="296" t="s">
        <v>990</v>
      </c>
      <c r="D750" s="297" t="s">
        <v>97</v>
      </c>
      <c r="E750" s="297" t="s">
        <v>86</v>
      </c>
      <c r="F750" s="298" t="s">
        <v>110</v>
      </c>
      <c r="G750" s="298" t="str">
        <f t="shared" si="11"/>
        <v>150452</v>
      </c>
      <c r="H750" s="295" t="s">
        <v>68</v>
      </c>
    </row>
    <row r="751" spans="1:8" ht="15">
      <c r="A751" s="295" t="s">
        <v>977</v>
      </c>
      <c r="B751" s="295" t="s">
        <v>988</v>
      </c>
      <c r="C751" s="296" t="s">
        <v>991</v>
      </c>
      <c r="D751" s="297" t="s">
        <v>97</v>
      </c>
      <c r="E751" s="297" t="s">
        <v>86</v>
      </c>
      <c r="F751" s="298" t="s">
        <v>111</v>
      </c>
      <c r="G751" s="298" t="str">
        <f t="shared" si="11"/>
        <v>150453</v>
      </c>
      <c r="H751" s="295" t="s">
        <v>68</v>
      </c>
    </row>
    <row r="752" spans="1:8" ht="15">
      <c r="A752" s="295" t="s">
        <v>977</v>
      </c>
      <c r="B752" s="295" t="s">
        <v>988</v>
      </c>
      <c r="C752" s="296" t="s">
        <v>562</v>
      </c>
      <c r="D752" s="297" t="s">
        <v>97</v>
      </c>
      <c r="E752" s="297" t="s">
        <v>86</v>
      </c>
      <c r="F752" s="298" t="s">
        <v>112</v>
      </c>
      <c r="G752" s="298" t="str">
        <f t="shared" si="11"/>
        <v>150454</v>
      </c>
      <c r="H752" s="295" t="s">
        <v>68</v>
      </c>
    </row>
    <row r="753" spans="1:8" ht="15">
      <c r="A753" s="295" t="s">
        <v>977</v>
      </c>
      <c r="B753" s="295" t="s">
        <v>988</v>
      </c>
      <c r="C753" s="296" t="s">
        <v>992</v>
      </c>
      <c r="D753" s="297" t="s">
        <v>97</v>
      </c>
      <c r="E753" s="297" t="s">
        <v>86</v>
      </c>
      <c r="F753" s="298" t="s">
        <v>113</v>
      </c>
      <c r="G753" s="298" t="str">
        <f t="shared" si="11"/>
        <v>150455</v>
      </c>
      <c r="H753" s="295" t="s">
        <v>68</v>
      </c>
    </row>
    <row r="754" spans="1:8" ht="15">
      <c r="A754" s="295" t="s">
        <v>977</v>
      </c>
      <c r="B754" s="295" t="s">
        <v>993</v>
      </c>
      <c r="C754" s="296" t="s">
        <v>994</v>
      </c>
      <c r="D754" s="297" t="s">
        <v>97</v>
      </c>
      <c r="E754" s="297" t="s">
        <v>89</v>
      </c>
      <c r="F754" s="298" t="s">
        <v>44</v>
      </c>
      <c r="G754" s="298" t="str">
        <f t="shared" si="11"/>
        <v>150750</v>
      </c>
      <c r="H754" s="295" t="s">
        <v>156</v>
      </c>
    </row>
    <row r="755" spans="1:8" ht="15">
      <c r="A755" s="295" t="s">
        <v>977</v>
      </c>
      <c r="B755" s="295" t="s">
        <v>993</v>
      </c>
      <c r="C755" s="296" t="s">
        <v>995</v>
      </c>
      <c r="D755" s="297" t="s">
        <v>97</v>
      </c>
      <c r="E755" s="297" t="s">
        <v>89</v>
      </c>
      <c r="F755" s="298" t="s">
        <v>109</v>
      </c>
      <c r="G755" s="298" t="str">
        <f t="shared" si="11"/>
        <v>150751</v>
      </c>
      <c r="H755" s="295" t="s">
        <v>68</v>
      </c>
    </row>
    <row r="756" spans="1:8" ht="15">
      <c r="A756" s="295" t="s">
        <v>977</v>
      </c>
      <c r="B756" s="295" t="s">
        <v>993</v>
      </c>
      <c r="C756" s="296" t="s">
        <v>996</v>
      </c>
      <c r="D756" s="297" t="s">
        <v>97</v>
      </c>
      <c r="E756" s="297" t="s">
        <v>89</v>
      </c>
      <c r="F756" s="298" t="s">
        <v>110</v>
      </c>
      <c r="G756" s="298" t="str">
        <f t="shared" si="11"/>
        <v>150752</v>
      </c>
      <c r="H756" s="295" t="s">
        <v>68</v>
      </c>
    </row>
    <row r="757" spans="1:8" ht="15">
      <c r="A757" s="295" t="s">
        <v>977</v>
      </c>
      <c r="B757" s="295" t="s">
        <v>993</v>
      </c>
      <c r="C757" s="296" t="s">
        <v>997</v>
      </c>
      <c r="D757" s="297" t="s">
        <v>97</v>
      </c>
      <c r="E757" s="297" t="s">
        <v>89</v>
      </c>
      <c r="F757" s="298" t="s">
        <v>111</v>
      </c>
      <c r="G757" s="298" t="str">
        <f t="shared" si="11"/>
        <v>150753</v>
      </c>
      <c r="H757" s="295" t="s">
        <v>68</v>
      </c>
    </row>
    <row r="758" spans="1:8" ht="15">
      <c r="A758" s="295" t="s">
        <v>977</v>
      </c>
      <c r="B758" s="295" t="s">
        <v>993</v>
      </c>
      <c r="C758" s="296" t="s">
        <v>998</v>
      </c>
      <c r="D758" s="297" t="s">
        <v>97</v>
      </c>
      <c r="E758" s="297" t="s">
        <v>89</v>
      </c>
      <c r="F758" s="298" t="s">
        <v>112</v>
      </c>
      <c r="G758" s="298" t="str">
        <f t="shared" si="11"/>
        <v>150754</v>
      </c>
      <c r="H758" s="295" t="s">
        <v>68</v>
      </c>
    </row>
    <row r="759" spans="1:8" ht="15">
      <c r="A759" s="295" t="s">
        <v>977</v>
      </c>
      <c r="B759" s="295" t="s">
        <v>993</v>
      </c>
      <c r="C759" s="296" t="s">
        <v>999</v>
      </c>
      <c r="D759" s="297" t="s">
        <v>97</v>
      </c>
      <c r="E759" s="297" t="s">
        <v>89</v>
      </c>
      <c r="F759" s="298" t="s">
        <v>114</v>
      </c>
      <c r="G759" s="298" t="str">
        <f t="shared" si="11"/>
        <v>150756</v>
      </c>
      <c r="H759" s="295" t="s">
        <v>68</v>
      </c>
    </row>
    <row r="760" spans="1:8" ht="15">
      <c r="A760" s="295" t="s">
        <v>977</v>
      </c>
      <c r="B760" s="295" t="s">
        <v>1000</v>
      </c>
      <c r="C760" s="296" t="s">
        <v>1000</v>
      </c>
      <c r="D760" s="297" t="s">
        <v>97</v>
      </c>
      <c r="E760" s="297" t="s">
        <v>91</v>
      </c>
      <c r="F760" s="298" t="s">
        <v>44</v>
      </c>
      <c r="G760" s="298" t="str">
        <f t="shared" si="11"/>
        <v>150950</v>
      </c>
      <c r="H760" s="295" t="s">
        <v>68</v>
      </c>
    </row>
    <row r="761" spans="1:8" ht="15">
      <c r="A761" s="295" t="s">
        <v>1001</v>
      </c>
      <c r="B761" s="295" t="s">
        <v>1001</v>
      </c>
      <c r="C761" s="296" t="s">
        <v>1002</v>
      </c>
      <c r="D761" s="297" t="s">
        <v>98</v>
      </c>
      <c r="E761" s="297" t="s">
        <v>43</v>
      </c>
      <c r="F761" s="298" t="s">
        <v>44</v>
      </c>
      <c r="G761" s="298" t="str">
        <f t="shared" si="11"/>
        <v>160150</v>
      </c>
      <c r="H761" s="295" t="s">
        <v>156</v>
      </c>
    </row>
    <row r="762" spans="1:8" ht="15">
      <c r="A762" s="295" t="s">
        <v>1001</v>
      </c>
      <c r="B762" s="295" t="s">
        <v>1001</v>
      </c>
      <c r="C762" s="296" t="s">
        <v>1003</v>
      </c>
      <c r="D762" s="297" t="s">
        <v>98</v>
      </c>
      <c r="E762" s="297" t="s">
        <v>43</v>
      </c>
      <c r="F762" s="298" t="s">
        <v>110</v>
      </c>
      <c r="G762" s="298" t="str">
        <f t="shared" si="11"/>
        <v>160152</v>
      </c>
      <c r="H762" s="295" t="s">
        <v>68</v>
      </c>
    </row>
    <row r="763" spans="1:8" ht="15">
      <c r="A763" s="295" t="s">
        <v>1001</v>
      </c>
      <c r="B763" s="295" t="s">
        <v>1001</v>
      </c>
      <c r="C763" s="296" t="s">
        <v>1004</v>
      </c>
      <c r="D763" s="297" t="s">
        <v>98</v>
      </c>
      <c r="E763" s="297" t="s">
        <v>43</v>
      </c>
      <c r="F763" s="298" t="s">
        <v>112</v>
      </c>
      <c r="G763" s="298" t="str">
        <f t="shared" si="11"/>
        <v>160154</v>
      </c>
      <c r="H763" s="295" t="s">
        <v>68</v>
      </c>
    </row>
    <row r="764" spans="1:8" ht="15">
      <c r="A764" s="295" t="s">
        <v>1001</v>
      </c>
      <c r="B764" s="295" t="s">
        <v>1001</v>
      </c>
      <c r="C764" s="296" t="s">
        <v>1005</v>
      </c>
      <c r="D764" s="297" t="s">
        <v>98</v>
      </c>
      <c r="E764" s="297" t="s">
        <v>43</v>
      </c>
      <c r="F764" s="298" t="s">
        <v>113</v>
      </c>
      <c r="G764" s="298" t="str">
        <f t="shared" si="11"/>
        <v>160155</v>
      </c>
      <c r="H764" s="295" t="s">
        <v>68</v>
      </c>
    </row>
    <row r="765" spans="1:8" ht="15">
      <c r="A765" s="295" t="s">
        <v>1001</v>
      </c>
      <c r="B765" s="295" t="s">
        <v>1001</v>
      </c>
      <c r="C765" s="296" t="s">
        <v>1006</v>
      </c>
      <c r="D765" s="297" t="s">
        <v>98</v>
      </c>
      <c r="E765" s="297" t="s">
        <v>43</v>
      </c>
      <c r="F765" s="298" t="s">
        <v>114</v>
      </c>
      <c r="G765" s="298" t="str">
        <f t="shared" si="11"/>
        <v>160156</v>
      </c>
      <c r="H765" s="295" t="s">
        <v>68</v>
      </c>
    </row>
    <row r="766" spans="1:8" ht="15">
      <c r="A766" s="295" t="s">
        <v>1001</v>
      </c>
      <c r="B766" s="295" t="s">
        <v>1001</v>
      </c>
      <c r="C766" s="296" t="s">
        <v>1007</v>
      </c>
      <c r="D766" s="297" t="s">
        <v>98</v>
      </c>
      <c r="E766" s="297" t="s">
        <v>43</v>
      </c>
      <c r="F766" s="298" t="s">
        <v>115</v>
      </c>
      <c r="G766" s="298" t="str">
        <f t="shared" si="11"/>
        <v>160157</v>
      </c>
      <c r="H766" s="295" t="s">
        <v>68</v>
      </c>
    </row>
    <row r="767" spans="1:8" ht="15">
      <c r="A767" s="295" t="s">
        <v>1001</v>
      </c>
      <c r="B767" s="295" t="s">
        <v>1001</v>
      </c>
      <c r="C767" s="296" t="s">
        <v>1008</v>
      </c>
      <c r="D767" s="297" t="s">
        <v>98</v>
      </c>
      <c r="E767" s="297" t="s">
        <v>43</v>
      </c>
      <c r="F767" s="298" t="s">
        <v>116</v>
      </c>
      <c r="G767" s="298" t="str">
        <f t="shared" si="11"/>
        <v>160158</v>
      </c>
      <c r="H767" s="295" t="s">
        <v>68</v>
      </c>
    </row>
    <row r="768" spans="1:8" ht="15">
      <c r="A768" s="295" t="s">
        <v>1001</v>
      </c>
      <c r="B768" s="295" t="s">
        <v>1001</v>
      </c>
      <c r="C768" s="296" t="s">
        <v>1009</v>
      </c>
      <c r="D768" s="297" t="s">
        <v>98</v>
      </c>
      <c r="E768" s="297" t="s">
        <v>43</v>
      </c>
      <c r="F768" s="298" t="s">
        <v>117</v>
      </c>
      <c r="G768" s="298" t="str">
        <f t="shared" si="11"/>
        <v>160159</v>
      </c>
      <c r="H768" s="295" t="s">
        <v>68</v>
      </c>
    </row>
    <row r="769" spans="1:8" ht="15">
      <c r="A769" s="295" t="s">
        <v>1001</v>
      </c>
      <c r="B769" s="295" t="s">
        <v>1001</v>
      </c>
      <c r="C769" s="296" t="s">
        <v>1010</v>
      </c>
      <c r="D769" s="297" t="s">
        <v>98</v>
      </c>
      <c r="E769" s="297" t="s">
        <v>43</v>
      </c>
      <c r="F769" s="298" t="s">
        <v>119</v>
      </c>
      <c r="G769" s="298" t="str">
        <f t="shared" si="11"/>
        <v>160161</v>
      </c>
      <c r="H769" s="295" t="s">
        <v>68</v>
      </c>
    </row>
    <row r="770" spans="1:8" ht="15">
      <c r="A770" s="295" t="s">
        <v>1001</v>
      </c>
      <c r="B770" s="295" t="s">
        <v>1001</v>
      </c>
      <c r="C770" s="296" t="s">
        <v>1011</v>
      </c>
      <c r="D770" s="297" t="s">
        <v>98</v>
      </c>
      <c r="E770" s="297" t="s">
        <v>43</v>
      </c>
      <c r="F770" s="298" t="s">
        <v>120</v>
      </c>
      <c r="G770" s="298" t="str">
        <f t="shared" si="11"/>
        <v>160162</v>
      </c>
      <c r="H770" s="295" t="s">
        <v>68</v>
      </c>
    </row>
    <row r="771" spans="1:8" ht="15">
      <c r="A771" s="295" t="s">
        <v>1001</v>
      </c>
      <c r="B771" s="295" t="s">
        <v>1001</v>
      </c>
      <c r="C771" s="296" t="s">
        <v>262</v>
      </c>
      <c r="D771" s="297" t="s">
        <v>98</v>
      </c>
      <c r="E771" s="297" t="s">
        <v>43</v>
      </c>
      <c r="F771" s="298" t="s">
        <v>121</v>
      </c>
      <c r="G771" s="298" t="str">
        <f aca="true" t="shared" si="12" ref="G771:G834">CONCATENATE(D771,E771,F771)</f>
        <v>160163</v>
      </c>
      <c r="H771" s="295" t="s">
        <v>68</v>
      </c>
    </row>
    <row r="772" spans="1:8" ht="15">
      <c r="A772" s="295" t="s">
        <v>1001</v>
      </c>
      <c r="B772" s="295" t="s">
        <v>1001</v>
      </c>
      <c r="C772" s="296" t="s">
        <v>1012</v>
      </c>
      <c r="D772" s="297" t="s">
        <v>98</v>
      </c>
      <c r="E772" s="297" t="s">
        <v>43</v>
      </c>
      <c r="F772" s="298" t="s">
        <v>122</v>
      </c>
      <c r="G772" s="298" t="str">
        <f t="shared" si="12"/>
        <v>160164</v>
      </c>
      <c r="H772" s="295" t="s">
        <v>68</v>
      </c>
    </row>
    <row r="773" spans="1:8" ht="15">
      <c r="A773" s="295" t="s">
        <v>1001</v>
      </c>
      <c r="B773" s="295" t="s">
        <v>1001</v>
      </c>
      <c r="C773" s="296" t="s">
        <v>1013</v>
      </c>
      <c r="D773" s="297" t="s">
        <v>98</v>
      </c>
      <c r="E773" s="297" t="s">
        <v>43</v>
      </c>
      <c r="F773" s="298" t="s">
        <v>123</v>
      </c>
      <c r="G773" s="298" t="str">
        <f t="shared" si="12"/>
        <v>160165</v>
      </c>
      <c r="H773" s="295" t="s">
        <v>68</v>
      </c>
    </row>
    <row r="774" spans="1:8" ht="15">
      <c r="A774" s="295" t="s">
        <v>1001</v>
      </c>
      <c r="B774" s="295" t="s">
        <v>1001</v>
      </c>
      <c r="C774" s="296" t="s">
        <v>666</v>
      </c>
      <c r="D774" s="297" t="s">
        <v>98</v>
      </c>
      <c r="E774" s="297" t="s">
        <v>43</v>
      </c>
      <c r="F774" s="298" t="s">
        <v>124</v>
      </c>
      <c r="G774" s="298" t="str">
        <f t="shared" si="12"/>
        <v>160166</v>
      </c>
      <c r="H774" s="295" t="s">
        <v>68</v>
      </c>
    </row>
    <row r="775" spans="1:8" ht="15">
      <c r="A775" s="295" t="s">
        <v>1001</v>
      </c>
      <c r="B775" s="295" t="s">
        <v>1014</v>
      </c>
      <c r="C775" s="296" t="s">
        <v>1014</v>
      </c>
      <c r="D775" s="297" t="s">
        <v>98</v>
      </c>
      <c r="E775" s="297" t="s">
        <v>84</v>
      </c>
      <c r="F775" s="298" t="s">
        <v>44</v>
      </c>
      <c r="G775" s="298" t="str">
        <f t="shared" si="12"/>
        <v>160250</v>
      </c>
      <c r="H775" s="295" t="s">
        <v>156</v>
      </c>
    </row>
    <row r="776" spans="1:8" ht="15">
      <c r="A776" s="295" t="s">
        <v>1001</v>
      </c>
      <c r="B776" s="295" t="s">
        <v>1014</v>
      </c>
      <c r="C776" s="296" t="s">
        <v>1015</v>
      </c>
      <c r="D776" s="297" t="s">
        <v>98</v>
      </c>
      <c r="E776" s="297" t="s">
        <v>84</v>
      </c>
      <c r="F776" s="298" t="s">
        <v>109</v>
      </c>
      <c r="G776" s="298" t="str">
        <f t="shared" si="12"/>
        <v>160251</v>
      </c>
      <c r="H776" s="295" t="s">
        <v>68</v>
      </c>
    </row>
    <row r="777" spans="1:8" ht="15">
      <c r="A777" s="295" t="s">
        <v>1001</v>
      </c>
      <c r="B777" s="295" t="s">
        <v>1014</v>
      </c>
      <c r="C777" s="296" t="s">
        <v>1016</v>
      </c>
      <c r="D777" s="297" t="s">
        <v>98</v>
      </c>
      <c r="E777" s="297" t="s">
        <v>84</v>
      </c>
      <c r="F777" s="298" t="s">
        <v>110</v>
      </c>
      <c r="G777" s="298" t="str">
        <f t="shared" si="12"/>
        <v>160252</v>
      </c>
      <c r="H777" s="295" t="s">
        <v>156</v>
      </c>
    </row>
    <row r="778" spans="1:8" ht="15">
      <c r="A778" s="295" t="s">
        <v>1001</v>
      </c>
      <c r="B778" s="295" t="s">
        <v>1017</v>
      </c>
      <c r="C778" s="296" t="s">
        <v>1017</v>
      </c>
      <c r="D778" s="297" t="s">
        <v>98</v>
      </c>
      <c r="E778" s="297" t="s">
        <v>85</v>
      </c>
      <c r="F778" s="298" t="s">
        <v>44</v>
      </c>
      <c r="G778" s="298" t="str">
        <f t="shared" si="12"/>
        <v>160350</v>
      </c>
      <c r="H778" s="295" t="s">
        <v>68</v>
      </c>
    </row>
    <row r="779" spans="1:8" ht="15">
      <c r="A779" s="295" t="s">
        <v>1001</v>
      </c>
      <c r="B779" s="295" t="s">
        <v>1017</v>
      </c>
      <c r="C779" s="296" t="s">
        <v>1018</v>
      </c>
      <c r="D779" s="297" t="s">
        <v>98</v>
      </c>
      <c r="E779" s="297" t="s">
        <v>85</v>
      </c>
      <c r="F779" s="298" t="s">
        <v>109</v>
      </c>
      <c r="G779" s="298" t="str">
        <f t="shared" si="12"/>
        <v>160351</v>
      </c>
      <c r="H779" s="295" t="s">
        <v>68</v>
      </c>
    </row>
    <row r="780" spans="1:8" ht="15">
      <c r="A780" s="295" t="s">
        <v>1001</v>
      </c>
      <c r="B780" s="295" t="s">
        <v>1019</v>
      </c>
      <c r="C780" s="296" t="s">
        <v>1019</v>
      </c>
      <c r="D780" s="297" t="s">
        <v>98</v>
      </c>
      <c r="E780" s="297" t="s">
        <v>86</v>
      </c>
      <c r="F780" s="298" t="s">
        <v>44</v>
      </c>
      <c r="G780" s="298" t="str">
        <f t="shared" si="12"/>
        <v>160450</v>
      </c>
      <c r="H780" s="295" t="s">
        <v>68</v>
      </c>
    </row>
    <row r="781" spans="1:8" ht="15">
      <c r="A781" s="295" t="s">
        <v>1001</v>
      </c>
      <c r="B781" s="295" t="s">
        <v>1019</v>
      </c>
      <c r="C781" s="296" t="s">
        <v>1020</v>
      </c>
      <c r="D781" s="297" t="s">
        <v>98</v>
      </c>
      <c r="E781" s="297" t="s">
        <v>86</v>
      </c>
      <c r="F781" s="298" t="s">
        <v>109</v>
      </c>
      <c r="G781" s="298" t="str">
        <f t="shared" si="12"/>
        <v>160451</v>
      </c>
      <c r="H781" s="295" t="s">
        <v>68</v>
      </c>
    </row>
    <row r="782" spans="1:8" ht="15">
      <c r="A782" s="295" t="s">
        <v>897</v>
      </c>
      <c r="B782" s="295" t="s">
        <v>1021</v>
      </c>
      <c r="C782" s="296" t="s">
        <v>1022</v>
      </c>
      <c r="D782" s="297" t="s">
        <v>83</v>
      </c>
      <c r="E782" s="297" t="s">
        <v>43</v>
      </c>
      <c r="F782" s="298" t="s">
        <v>44</v>
      </c>
      <c r="G782" s="298" t="str">
        <f t="shared" si="12"/>
        <v>170150</v>
      </c>
      <c r="H782" s="295" t="s">
        <v>155</v>
      </c>
    </row>
    <row r="783" spans="1:8" ht="15">
      <c r="A783" s="295" t="s">
        <v>897</v>
      </c>
      <c r="B783" s="295" t="s">
        <v>1021</v>
      </c>
      <c r="C783" s="296" t="s">
        <v>1023</v>
      </c>
      <c r="D783" s="297" t="s">
        <v>83</v>
      </c>
      <c r="E783" s="297" t="s">
        <v>43</v>
      </c>
      <c r="F783" s="298" t="s">
        <v>109</v>
      </c>
      <c r="G783" s="298" t="str">
        <f t="shared" si="12"/>
        <v>170151</v>
      </c>
      <c r="H783" s="295" t="s">
        <v>155</v>
      </c>
    </row>
    <row r="784" spans="1:8" ht="15">
      <c r="A784" s="295" t="s">
        <v>897</v>
      </c>
      <c r="B784" s="295" t="s">
        <v>1021</v>
      </c>
      <c r="C784" s="296" t="s">
        <v>1024</v>
      </c>
      <c r="D784" s="297" t="s">
        <v>83</v>
      </c>
      <c r="E784" s="297" t="s">
        <v>43</v>
      </c>
      <c r="F784" s="298" t="s">
        <v>110</v>
      </c>
      <c r="G784" s="298" t="str">
        <f t="shared" si="12"/>
        <v>170152</v>
      </c>
      <c r="H784" s="295" t="s">
        <v>156</v>
      </c>
    </row>
    <row r="785" spans="1:8" ht="15">
      <c r="A785" s="295" t="s">
        <v>897</v>
      </c>
      <c r="B785" s="295" t="s">
        <v>1021</v>
      </c>
      <c r="C785" s="296" t="s">
        <v>1025</v>
      </c>
      <c r="D785" s="297" t="s">
        <v>83</v>
      </c>
      <c r="E785" s="297" t="s">
        <v>43</v>
      </c>
      <c r="F785" s="298" t="s">
        <v>111</v>
      </c>
      <c r="G785" s="298" t="str">
        <f t="shared" si="12"/>
        <v>170153</v>
      </c>
      <c r="H785" s="295" t="s">
        <v>68</v>
      </c>
    </row>
    <row r="786" spans="1:8" ht="15">
      <c r="A786" s="295" t="s">
        <v>897</v>
      </c>
      <c r="B786" s="295" t="s">
        <v>1021</v>
      </c>
      <c r="C786" s="296" t="s">
        <v>1026</v>
      </c>
      <c r="D786" s="297" t="s">
        <v>83</v>
      </c>
      <c r="E786" s="297" t="s">
        <v>43</v>
      </c>
      <c r="F786" s="298" t="s">
        <v>112</v>
      </c>
      <c r="G786" s="298" t="str">
        <f t="shared" si="12"/>
        <v>170154</v>
      </c>
      <c r="H786" s="295" t="s">
        <v>156</v>
      </c>
    </row>
    <row r="787" spans="1:8" ht="15">
      <c r="A787" s="295" t="s">
        <v>897</v>
      </c>
      <c r="B787" s="295" t="s">
        <v>1021</v>
      </c>
      <c r="C787" s="296" t="s">
        <v>1027</v>
      </c>
      <c r="D787" s="297" t="s">
        <v>83</v>
      </c>
      <c r="E787" s="297" t="s">
        <v>43</v>
      </c>
      <c r="F787" s="298" t="s">
        <v>113</v>
      </c>
      <c r="G787" s="298" t="str">
        <f t="shared" si="12"/>
        <v>170155</v>
      </c>
      <c r="H787" s="295" t="s">
        <v>155</v>
      </c>
    </row>
    <row r="788" spans="1:8" ht="15">
      <c r="A788" s="295" t="s">
        <v>897</v>
      </c>
      <c r="B788" s="295" t="s">
        <v>1021</v>
      </c>
      <c r="C788" s="296" t="s">
        <v>1028</v>
      </c>
      <c r="D788" s="297" t="s">
        <v>83</v>
      </c>
      <c r="E788" s="297" t="s">
        <v>43</v>
      </c>
      <c r="F788" s="298" t="s">
        <v>114</v>
      </c>
      <c r="G788" s="298" t="str">
        <f t="shared" si="12"/>
        <v>170156</v>
      </c>
      <c r="H788" s="295" t="s">
        <v>155</v>
      </c>
    </row>
    <row r="789" spans="1:8" ht="15">
      <c r="A789" s="295" t="s">
        <v>897</v>
      </c>
      <c r="B789" s="295" t="s">
        <v>1021</v>
      </c>
      <c r="C789" s="296" t="s">
        <v>1029</v>
      </c>
      <c r="D789" s="297" t="s">
        <v>83</v>
      </c>
      <c r="E789" s="297" t="s">
        <v>43</v>
      </c>
      <c r="F789" s="298" t="s">
        <v>115</v>
      </c>
      <c r="G789" s="298" t="str">
        <f t="shared" si="12"/>
        <v>170157</v>
      </c>
      <c r="H789" s="295" t="s">
        <v>155</v>
      </c>
    </row>
    <row r="790" spans="1:8" ht="15">
      <c r="A790" s="295" t="s">
        <v>897</v>
      </c>
      <c r="B790" s="295" t="s">
        <v>1021</v>
      </c>
      <c r="C790" s="296" t="s">
        <v>1030</v>
      </c>
      <c r="D790" s="297" t="s">
        <v>83</v>
      </c>
      <c r="E790" s="297" t="s">
        <v>43</v>
      </c>
      <c r="F790" s="298" t="s">
        <v>116</v>
      </c>
      <c r="G790" s="298" t="str">
        <f t="shared" si="12"/>
        <v>170158</v>
      </c>
      <c r="H790" s="295" t="s">
        <v>68</v>
      </c>
    </row>
    <row r="791" spans="1:8" ht="15">
      <c r="A791" s="295" t="s">
        <v>897</v>
      </c>
      <c r="B791" s="295" t="s">
        <v>1021</v>
      </c>
      <c r="C791" s="296" t="s">
        <v>1031</v>
      </c>
      <c r="D791" s="297" t="s">
        <v>83</v>
      </c>
      <c r="E791" s="297" t="s">
        <v>43</v>
      </c>
      <c r="F791" s="298" t="s">
        <v>117</v>
      </c>
      <c r="G791" s="298" t="str">
        <f t="shared" si="12"/>
        <v>170159</v>
      </c>
      <c r="H791" s="295" t="s">
        <v>68</v>
      </c>
    </row>
    <row r="792" spans="1:8" ht="15">
      <c r="A792" s="295" t="s">
        <v>897</v>
      </c>
      <c r="B792" s="295" t="s">
        <v>1021</v>
      </c>
      <c r="C792" s="296" t="s">
        <v>1032</v>
      </c>
      <c r="D792" s="297" t="s">
        <v>83</v>
      </c>
      <c r="E792" s="297" t="s">
        <v>43</v>
      </c>
      <c r="F792" s="298" t="s">
        <v>118</v>
      </c>
      <c r="G792" s="298" t="str">
        <f t="shared" si="12"/>
        <v>170160</v>
      </c>
      <c r="H792" s="295" t="s">
        <v>156</v>
      </c>
    </row>
    <row r="793" spans="1:8" ht="15">
      <c r="A793" s="295" t="s">
        <v>897</v>
      </c>
      <c r="B793" s="295" t="s">
        <v>1021</v>
      </c>
      <c r="C793" s="296" t="s">
        <v>1033</v>
      </c>
      <c r="D793" s="297" t="s">
        <v>83</v>
      </c>
      <c r="E793" s="297" t="s">
        <v>43</v>
      </c>
      <c r="F793" s="298" t="s">
        <v>119</v>
      </c>
      <c r="G793" s="298" t="str">
        <f t="shared" si="12"/>
        <v>170161</v>
      </c>
      <c r="H793" s="295" t="s">
        <v>68</v>
      </c>
    </row>
    <row r="794" spans="1:8" ht="15">
      <c r="A794" s="295" t="s">
        <v>897</v>
      </c>
      <c r="B794" s="295" t="s">
        <v>1021</v>
      </c>
      <c r="C794" s="296" t="s">
        <v>1034</v>
      </c>
      <c r="D794" s="297" t="s">
        <v>83</v>
      </c>
      <c r="E794" s="297" t="s">
        <v>43</v>
      </c>
      <c r="F794" s="298" t="s">
        <v>120</v>
      </c>
      <c r="G794" s="298" t="str">
        <f t="shared" si="12"/>
        <v>170162</v>
      </c>
      <c r="H794" s="295" t="s">
        <v>156</v>
      </c>
    </row>
    <row r="795" spans="1:8" ht="15">
      <c r="A795" s="295" t="s">
        <v>897</v>
      </c>
      <c r="B795" s="295" t="s">
        <v>1021</v>
      </c>
      <c r="C795" s="296" t="s">
        <v>1035</v>
      </c>
      <c r="D795" s="297" t="s">
        <v>83</v>
      </c>
      <c r="E795" s="297" t="s">
        <v>43</v>
      </c>
      <c r="F795" s="298" t="s">
        <v>121</v>
      </c>
      <c r="G795" s="298" t="str">
        <f t="shared" si="12"/>
        <v>170163</v>
      </c>
      <c r="H795" s="295" t="s">
        <v>156</v>
      </c>
    </row>
    <row r="796" spans="1:8" ht="15">
      <c r="A796" s="295" t="s">
        <v>897</v>
      </c>
      <c r="B796" s="295" t="s">
        <v>1021</v>
      </c>
      <c r="C796" s="296" t="s">
        <v>1036</v>
      </c>
      <c r="D796" s="297" t="s">
        <v>83</v>
      </c>
      <c r="E796" s="297" t="s">
        <v>43</v>
      </c>
      <c r="F796" s="298" t="s">
        <v>122</v>
      </c>
      <c r="G796" s="298" t="str">
        <f t="shared" si="12"/>
        <v>170164</v>
      </c>
      <c r="H796" s="295" t="s">
        <v>156</v>
      </c>
    </row>
    <row r="797" spans="1:8" ht="15">
      <c r="A797" s="295" t="s">
        <v>897</v>
      </c>
      <c r="B797" s="295" t="s">
        <v>1021</v>
      </c>
      <c r="C797" s="296" t="s">
        <v>1037</v>
      </c>
      <c r="D797" s="297" t="s">
        <v>83</v>
      </c>
      <c r="E797" s="297" t="s">
        <v>43</v>
      </c>
      <c r="F797" s="298" t="s">
        <v>123</v>
      </c>
      <c r="G797" s="298" t="str">
        <f t="shared" si="12"/>
        <v>170165</v>
      </c>
      <c r="H797" s="295" t="s">
        <v>156</v>
      </c>
    </row>
    <row r="798" spans="1:8" ht="15">
      <c r="A798" s="295" t="s">
        <v>897</v>
      </c>
      <c r="B798" s="295" t="s">
        <v>1021</v>
      </c>
      <c r="C798" s="296" t="s">
        <v>1038</v>
      </c>
      <c r="D798" s="297" t="s">
        <v>83</v>
      </c>
      <c r="E798" s="297" t="s">
        <v>43</v>
      </c>
      <c r="F798" s="298" t="s">
        <v>124</v>
      </c>
      <c r="G798" s="298" t="str">
        <f t="shared" si="12"/>
        <v>170166</v>
      </c>
      <c r="H798" s="295" t="s">
        <v>68</v>
      </c>
    </row>
    <row r="799" spans="1:8" ht="15">
      <c r="A799" s="295" t="s">
        <v>897</v>
      </c>
      <c r="B799" s="295" t="s">
        <v>1021</v>
      </c>
      <c r="C799" s="296" t="s">
        <v>1039</v>
      </c>
      <c r="D799" s="297" t="s">
        <v>83</v>
      </c>
      <c r="E799" s="297" t="s">
        <v>43</v>
      </c>
      <c r="F799" s="298" t="s">
        <v>126</v>
      </c>
      <c r="G799" s="298" t="str">
        <f t="shared" si="12"/>
        <v>170168</v>
      </c>
      <c r="H799" s="295" t="s">
        <v>68</v>
      </c>
    </row>
    <row r="800" spans="1:8" ht="15">
      <c r="A800" s="295" t="s">
        <v>897</v>
      </c>
      <c r="B800" s="295" t="s">
        <v>1021</v>
      </c>
      <c r="C800" s="296" t="s">
        <v>1040</v>
      </c>
      <c r="D800" s="297" t="s">
        <v>83</v>
      </c>
      <c r="E800" s="297" t="s">
        <v>43</v>
      </c>
      <c r="F800" s="298" t="s">
        <v>127</v>
      </c>
      <c r="G800" s="298" t="str">
        <f t="shared" si="12"/>
        <v>170169</v>
      </c>
      <c r="H800" s="295" t="s">
        <v>68</v>
      </c>
    </row>
    <row r="801" spans="1:8" ht="15">
      <c r="A801" s="295" t="s">
        <v>897</v>
      </c>
      <c r="B801" s="295" t="s">
        <v>1021</v>
      </c>
      <c r="C801" s="296" t="s">
        <v>1041</v>
      </c>
      <c r="D801" s="297" t="s">
        <v>83</v>
      </c>
      <c r="E801" s="297" t="s">
        <v>43</v>
      </c>
      <c r="F801" s="298" t="s">
        <v>128</v>
      </c>
      <c r="G801" s="298" t="str">
        <f t="shared" si="12"/>
        <v>170170</v>
      </c>
      <c r="H801" s="295" t="s">
        <v>155</v>
      </c>
    </row>
    <row r="802" spans="1:8" ht="15">
      <c r="A802" s="295" t="s">
        <v>897</v>
      </c>
      <c r="B802" s="295" t="s">
        <v>1021</v>
      </c>
      <c r="C802" s="296" t="s">
        <v>1042</v>
      </c>
      <c r="D802" s="297" t="s">
        <v>83</v>
      </c>
      <c r="E802" s="297" t="s">
        <v>43</v>
      </c>
      <c r="F802" s="298" t="s">
        <v>129</v>
      </c>
      <c r="G802" s="298" t="str">
        <f t="shared" si="12"/>
        <v>170171</v>
      </c>
      <c r="H802" s="295" t="s">
        <v>68</v>
      </c>
    </row>
    <row r="803" spans="1:8" ht="15">
      <c r="A803" s="295" t="s">
        <v>897</v>
      </c>
      <c r="B803" s="295" t="s">
        <v>1021</v>
      </c>
      <c r="C803" s="296" t="s">
        <v>1043</v>
      </c>
      <c r="D803" s="297" t="s">
        <v>83</v>
      </c>
      <c r="E803" s="297" t="s">
        <v>43</v>
      </c>
      <c r="F803" s="298" t="s">
        <v>130</v>
      </c>
      <c r="G803" s="298" t="str">
        <f t="shared" si="12"/>
        <v>170172</v>
      </c>
      <c r="H803" s="295" t="s">
        <v>68</v>
      </c>
    </row>
    <row r="804" spans="1:8" ht="15">
      <c r="A804" s="295" t="s">
        <v>897</v>
      </c>
      <c r="B804" s="295" t="s">
        <v>1021</v>
      </c>
      <c r="C804" s="296" t="s">
        <v>1044</v>
      </c>
      <c r="D804" s="297" t="s">
        <v>83</v>
      </c>
      <c r="E804" s="297" t="s">
        <v>43</v>
      </c>
      <c r="F804" s="298" t="s">
        <v>131</v>
      </c>
      <c r="G804" s="298" t="str">
        <f t="shared" si="12"/>
        <v>170174</v>
      </c>
      <c r="H804" s="295" t="s">
        <v>156</v>
      </c>
    </row>
    <row r="805" spans="1:8" ht="15">
      <c r="A805" s="295" t="s">
        <v>897</v>
      </c>
      <c r="B805" s="295" t="s">
        <v>1021</v>
      </c>
      <c r="C805" s="296" t="s">
        <v>1045</v>
      </c>
      <c r="D805" s="297" t="s">
        <v>83</v>
      </c>
      <c r="E805" s="297" t="s">
        <v>43</v>
      </c>
      <c r="F805" s="298" t="s">
        <v>132</v>
      </c>
      <c r="G805" s="298" t="str">
        <f t="shared" si="12"/>
        <v>170175</v>
      </c>
      <c r="H805" s="295" t="s">
        <v>156</v>
      </c>
    </row>
    <row r="806" spans="1:8" ht="15">
      <c r="A806" s="295" t="s">
        <v>897</v>
      </c>
      <c r="B806" s="295" t="s">
        <v>1021</v>
      </c>
      <c r="C806" s="296" t="s">
        <v>1046</v>
      </c>
      <c r="D806" s="297" t="s">
        <v>83</v>
      </c>
      <c r="E806" s="297" t="s">
        <v>43</v>
      </c>
      <c r="F806" s="298" t="s">
        <v>133</v>
      </c>
      <c r="G806" s="298" t="str">
        <f t="shared" si="12"/>
        <v>170176</v>
      </c>
      <c r="H806" s="295" t="s">
        <v>68</v>
      </c>
    </row>
    <row r="807" spans="1:8" ht="15">
      <c r="A807" s="295" t="s">
        <v>897</v>
      </c>
      <c r="B807" s="295" t="s">
        <v>1021</v>
      </c>
      <c r="C807" s="296" t="s">
        <v>1047</v>
      </c>
      <c r="D807" s="297" t="s">
        <v>83</v>
      </c>
      <c r="E807" s="297" t="s">
        <v>43</v>
      </c>
      <c r="F807" s="298" t="s">
        <v>134</v>
      </c>
      <c r="G807" s="298" t="str">
        <f t="shared" si="12"/>
        <v>170177</v>
      </c>
      <c r="H807" s="295" t="s">
        <v>155</v>
      </c>
    </row>
    <row r="808" spans="1:8" ht="15">
      <c r="A808" s="295" t="s">
        <v>897</v>
      </c>
      <c r="B808" s="295" t="s">
        <v>1021</v>
      </c>
      <c r="C808" s="296" t="s">
        <v>1048</v>
      </c>
      <c r="D808" s="297" t="s">
        <v>83</v>
      </c>
      <c r="E808" s="297" t="s">
        <v>43</v>
      </c>
      <c r="F808" s="298" t="s">
        <v>135</v>
      </c>
      <c r="G808" s="298" t="str">
        <f t="shared" si="12"/>
        <v>170178</v>
      </c>
      <c r="H808" s="295" t="s">
        <v>68</v>
      </c>
    </row>
    <row r="809" spans="1:8" ht="15">
      <c r="A809" s="295" t="s">
        <v>897</v>
      </c>
      <c r="B809" s="295" t="s">
        <v>1021</v>
      </c>
      <c r="C809" s="296" t="s">
        <v>1049</v>
      </c>
      <c r="D809" s="297" t="s">
        <v>83</v>
      </c>
      <c r="E809" s="297" t="s">
        <v>43</v>
      </c>
      <c r="F809" s="298" t="s">
        <v>136</v>
      </c>
      <c r="G809" s="298" t="str">
        <f t="shared" si="12"/>
        <v>170179</v>
      </c>
      <c r="H809" s="295" t="s">
        <v>156</v>
      </c>
    </row>
    <row r="810" spans="1:8" ht="15">
      <c r="A810" s="295" t="s">
        <v>897</v>
      </c>
      <c r="B810" s="295" t="s">
        <v>1021</v>
      </c>
      <c r="C810" s="296" t="s">
        <v>373</v>
      </c>
      <c r="D810" s="297" t="s">
        <v>83</v>
      </c>
      <c r="E810" s="297" t="s">
        <v>43</v>
      </c>
      <c r="F810" s="298" t="s">
        <v>137</v>
      </c>
      <c r="G810" s="298" t="str">
        <f t="shared" si="12"/>
        <v>170180</v>
      </c>
      <c r="H810" s="295" t="s">
        <v>155</v>
      </c>
    </row>
    <row r="811" spans="1:8" ht="15">
      <c r="A811" s="295" t="s">
        <v>897</v>
      </c>
      <c r="B811" s="295" t="s">
        <v>1021</v>
      </c>
      <c r="C811" s="296" t="s">
        <v>1050</v>
      </c>
      <c r="D811" s="297" t="s">
        <v>83</v>
      </c>
      <c r="E811" s="297" t="s">
        <v>43</v>
      </c>
      <c r="F811" s="298" t="s">
        <v>138</v>
      </c>
      <c r="G811" s="298" t="str">
        <f t="shared" si="12"/>
        <v>170181</v>
      </c>
      <c r="H811" s="295" t="s">
        <v>68</v>
      </c>
    </row>
    <row r="812" spans="1:8" ht="15">
      <c r="A812" s="295" t="s">
        <v>897</v>
      </c>
      <c r="B812" s="295" t="s">
        <v>1021</v>
      </c>
      <c r="C812" s="296" t="s">
        <v>1051</v>
      </c>
      <c r="D812" s="297" t="s">
        <v>83</v>
      </c>
      <c r="E812" s="297" t="s">
        <v>43</v>
      </c>
      <c r="F812" s="298" t="s">
        <v>139</v>
      </c>
      <c r="G812" s="298" t="str">
        <f t="shared" si="12"/>
        <v>170183</v>
      </c>
      <c r="H812" s="295" t="s">
        <v>156</v>
      </c>
    </row>
    <row r="813" spans="1:8" ht="15">
      <c r="A813" s="295" t="s">
        <v>897</v>
      </c>
      <c r="B813" s="295" t="s">
        <v>1021</v>
      </c>
      <c r="C813" s="296" t="s">
        <v>1052</v>
      </c>
      <c r="D813" s="297" t="s">
        <v>83</v>
      </c>
      <c r="E813" s="297" t="s">
        <v>43</v>
      </c>
      <c r="F813" s="298" t="s">
        <v>140</v>
      </c>
      <c r="G813" s="298" t="str">
        <f t="shared" si="12"/>
        <v>170184</v>
      </c>
      <c r="H813" s="295" t="s">
        <v>156</v>
      </c>
    </row>
    <row r="814" spans="1:8" ht="15">
      <c r="A814" s="295" t="s">
        <v>897</v>
      </c>
      <c r="B814" s="295" t="s">
        <v>1021</v>
      </c>
      <c r="C814" s="296" t="s">
        <v>1053</v>
      </c>
      <c r="D814" s="297" t="s">
        <v>83</v>
      </c>
      <c r="E814" s="297" t="s">
        <v>43</v>
      </c>
      <c r="F814" s="298" t="s">
        <v>141</v>
      </c>
      <c r="G814" s="298" t="str">
        <f t="shared" si="12"/>
        <v>170185</v>
      </c>
      <c r="H814" s="295" t="s">
        <v>156</v>
      </c>
    </row>
    <row r="815" spans="1:8" ht="15">
      <c r="A815" s="295" t="s">
        <v>897</v>
      </c>
      <c r="B815" s="295" t="s">
        <v>1021</v>
      </c>
      <c r="C815" s="296" t="s">
        <v>1054</v>
      </c>
      <c r="D815" s="297" t="s">
        <v>83</v>
      </c>
      <c r="E815" s="297" t="s">
        <v>43</v>
      </c>
      <c r="F815" s="298" t="s">
        <v>142</v>
      </c>
      <c r="G815" s="298" t="str">
        <f t="shared" si="12"/>
        <v>170186</v>
      </c>
      <c r="H815" s="295" t="s">
        <v>156</v>
      </c>
    </row>
    <row r="816" spans="1:8" ht="15">
      <c r="A816" s="295" t="s">
        <v>897</v>
      </c>
      <c r="B816" s="295" t="s">
        <v>1055</v>
      </c>
      <c r="C816" s="296" t="s">
        <v>1055</v>
      </c>
      <c r="D816" s="297" t="s">
        <v>83</v>
      </c>
      <c r="E816" s="297" t="s">
        <v>84</v>
      </c>
      <c r="F816" s="298" t="s">
        <v>44</v>
      </c>
      <c r="G816" s="298" t="str">
        <f t="shared" si="12"/>
        <v>170250</v>
      </c>
      <c r="H816" s="295" t="s">
        <v>156</v>
      </c>
    </row>
    <row r="817" spans="1:8" ht="15">
      <c r="A817" s="295" t="s">
        <v>897</v>
      </c>
      <c r="B817" s="295" t="s">
        <v>1055</v>
      </c>
      <c r="C817" s="296" t="s">
        <v>1056</v>
      </c>
      <c r="D817" s="297" t="s">
        <v>83</v>
      </c>
      <c r="E817" s="297" t="s">
        <v>84</v>
      </c>
      <c r="F817" s="298" t="s">
        <v>109</v>
      </c>
      <c r="G817" s="298" t="str">
        <f t="shared" si="12"/>
        <v>170251</v>
      </c>
      <c r="H817" s="295" t="s">
        <v>156</v>
      </c>
    </row>
    <row r="818" spans="1:8" ht="15">
      <c r="A818" s="295" t="s">
        <v>897</v>
      </c>
      <c r="B818" s="295" t="s">
        <v>1055</v>
      </c>
      <c r="C818" s="296" t="s">
        <v>1057</v>
      </c>
      <c r="D818" s="297" t="s">
        <v>83</v>
      </c>
      <c r="E818" s="297" t="s">
        <v>84</v>
      </c>
      <c r="F818" s="298" t="s">
        <v>110</v>
      </c>
      <c r="G818" s="298" t="str">
        <f t="shared" si="12"/>
        <v>170252</v>
      </c>
      <c r="H818" s="295" t="s">
        <v>68</v>
      </c>
    </row>
    <row r="819" spans="1:8" ht="15">
      <c r="A819" s="295" t="s">
        <v>897</v>
      </c>
      <c r="B819" s="295" t="s">
        <v>1055</v>
      </c>
      <c r="C819" s="296" t="s">
        <v>1058</v>
      </c>
      <c r="D819" s="297" t="s">
        <v>83</v>
      </c>
      <c r="E819" s="297" t="s">
        <v>84</v>
      </c>
      <c r="F819" s="298" t="s">
        <v>111</v>
      </c>
      <c r="G819" s="298" t="str">
        <f t="shared" si="12"/>
        <v>170253</v>
      </c>
      <c r="H819" s="295" t="s">
        <v>68</v>
      </c>
    </row>
    <row r="820" spans="1:8" ht="15">
      <c r="A820" s="295" t="s">
        <v>897</v>
      </c>
      <c r="B820" s="295" t="s">
        <v>1055</v>
      </c>
      <c r="C820" s="296" t="s">
        <v>1059</v>
      </c>
      <c r="D820" s="297" t="s">
        <v>83</v>
      </c>
      <c r="E820" s="297" t="s">
        <v>84</v>
      </c>
      <c r="F820" s="298" t="s">
        <v>112</v>
      </c>
      <c r="G820" s="298" t="str">
        <f t="shared" si="12"/>
        <v>170254</v>
      </c>
      <c r="H820" s="295" t="s">
        <v>68</v>
      </c>
    </row>
    <row r="821" spans="1:8" ht="15">
      <c r="A821" s="295" t="s">
        <v>897</v>
      </c>
      <c r="B821" s="295" t="s">
        <v>1055</v>
      </c>
      <c r="C821" s="296" t="s">
        <v>1060</v>
      </c>
      <c r="D821" s="297" t="s">
        <v>83</v>
      </c>
      <c r="E821" s="297" t="s">
        <v>84</v>
      </c>
      <c r="F821" s="298" t="s">
        <v>113</v>
      </c>
      <c r="G821" s="298" t="str">
        <f t="shared" si="12"/>
        <v>170255</v>
      </c>
      <c r="H821" s="295" t="s">
        <v>68</v>
      </c>
    </row>
    <row r="822" spans="1:8" ht="15">
      <c r="A822" s="295" t="s">
        <v>897</v>
      </c>
      <c r="B822" s="295" t="s">
        <v>1061</v>
      </c>
      <c r="C822" s="296" t="s">
        <v>1062</v>
      </c>
      <c r="D822" s="297" t="s">
        <v>83</v>
      </c>
      <c r="E822" s="297" t="s">
        <v>85</v>
      </c>
      <c r="F822" s="298" t="s">
        <v>44</v>
      </c>
      <c r="G822" s="298" t="str">
        <f t="shared" si="12"/>
        <v>170350</v>
      </c>
      <c r="H822" s="295" t="s">
        <v>156</v>
      </c>
    </row>
    <row r="823" spans="1:8" ht="15">
      <c r="A823" s="295" t="s">
        <v>897</v>
      </c>
      <c r="B823" s="295" t="s">
        <v>1061</v>
      </c>
      <c r="C823" s="296" t="s">
        <v>1063</v>
      </c>
      <c r="D823" s="297" t="s">
        <v>83</v>
      </c>
      <c r="E823" s="297" t="s">
        <v>85</v>
      </c>
      <c r="F823" s="298" t="s">
        <v>109</v>
      </c>
      <c r="G823" s="298" t="str">
        <f t="shared" si="12"/>
        <v>170351</v>
      </c>
      <c r="H823" s="295" t="s">
        <v>156</v>
      </c>
    </row>
    <row r="824" spans="1:8" ht="15">
      <c r="A824" s="295" t="s">
        <v>897</v>
      </c>
      <c r="B824" s="295" t="s">
        <v>1061</v>
      </c>
      <c r="C824" s="296" t="s">
        <v>1064</v>
      </c>
      <c r="D824" s="297" t="s">
        <v>83</v>
      </c>
      <c r="E824" s="297" t="s">
        <v>85</v>
      </c>
      <c r="F824" s="298" t="s">
        <v>110</v>
      </c>
      <c r="G824" s="298" t="str">
        <f t="shared" si="12"/>
        <v>170352</v>
      </c>
      <c r="H824" s="295" t="s">
        <v>156</v>
      </c>
    </row>
    <row r="825" spans="1:8" ht="15">
      <c r="A825" s="295" t="s">
        <v>897</v>
      </c>
      <c r="B825" s="295" t="s">
        <v>1061</v>
      </c>
      <c r="C825" s="296" t="s">
        <v>1065</v>
      </c>
      <c r="D825" s="297" t="s">
        <v>83</v>
      </c>
      <c r="E825" s="297" t="s">
        <v>85</v>
      </c>
      <c r="F825" s="298" t="s">
        <v>111</v>
      </c>
      <c r="G825" s="298" t="str">
        <f t="shared" si="12"/>
        <v>170353</v>
      </c>
      <c r="H825" s="295" t="s">
        <v>68</v>
      </c>
    </row>
    <row r="826" spans="1:8" ht="15">
      <c r="A826" s="295" t="s">
        <v>897</v>
      </c>
      <c r="B826" s="295" t="s">
        <v>1061</v>
      </c>
      <c r="C826" s="296" t="s">
        <v>1066</v>
      </c>
      <c r="D826" s="297" t="s">
        <v>83</v>
      </c>
      <c r="E826" s="297" t="s">
        <v>85</v>
      </c>
      <c r="F826" s="298" t="s">
        <v>112</v>
      </c>
      <c r="G826" s="298" t="str">
        <f t="shared" si="12"/>
        <v>170354</v>
      </c>
      <c r="H826" s="295" t="s">
        <v>68</v>
      </c>
    </row>
    <row r="827" spans="1:8" ht="15">
      <c r="A827" s="295" t="s">
        <v>897</v>
      </c>
      <c r="B827" s="295" t="s">
        <v>1061</v>
      </c>
      <c r="C827" s="296" t="s">
        <v>1067</v>
      </c>
      <c r="D827" s="297" t="s">
        <v>83</v>
      </c>
      <c r="E827" s="297" t="s">
        <v>85</v>
      </c>
      <c r="F827" s="298" t="s">
        <v>113</v>
      </c>
      <c r="G827" s="298" t="str">
        <f t="shared" si="12"/>
        <v>170355</v>
      </c>
      <c r="H827" s="295" t="s">
        <v>68</v>
      </c>
    </row>
    <row r="828" spans="1:8" ht="15">
      <c r="A828" s="295" t="s">
        <v>897</v>
      </c>
      <c r="B828" s="295" t="s">
        <v>1061</v>
      </c>
      <c r="C828" s="296" t="s">
        <v>627</v>
      </c>
      <c r="D828" s="297" t="s">
        <v>83</v>
      </c>
      <c r="E828" s="297" t="s">
        <v>85</v>
      </c>
      <c r="F828" s="298" t="s">
        <v>114</v>
      </c>
      <c r="G828" s="298" t="str">
        <f t="shared" si="12"/>
        <v>170356</v>
      </c>
      <c r="H828" s="295" t="s">
        <v>156</v>
      </c>
    </row>
    <row r="829" spans="1:8" ht="15">
      <c r="A829" s="295" t="s">
        <v>897</v>
      </c>
      <c r="B829" s="295" t="s">
        <v>1061</v>
      </c>
      <c r="C829" s="296" t="s">
        <v>1068</v>
      </c>
      <c r="D829" s="297" t="s">
        <v>83</v>
      </c>
      <c r="E829" s="297" t="s">
        <v>85</v>
      </c>
      <c r="F829" s="298" t="s">
        <v>115</v>
      </c>
      <c r="G829" s="298" t="str">
        <f t="shared" si="12"/>
        <v>170357</v>
      </c>
      <c r="H829" s="295" t="s">
        <v>156</v>
      </c>
    </row>
    <row r="830" spans="1:8" ht="15">
      <c r="A830" s="295" t="s">
        <v>897</v>
      </c>
      <c r="B830" s="295" t="s">
        <v>1069</v>
      </c>
      <c r="C830" s="296" t="s">
        <v>1070</v>
      </c>
      <c r="D830" s="297" t="s">
        <v>83</v>
      </c>
      <c r="E830" s="297" t="s">
        <v>86</v>
      </c>
      <c r="F830" s="298" t="s">
        <v>44</v>
      </c>
      <c r="G830" s="298" t="str">
        <f t="shared" si="12"/>
        <v>170450</v>
      </c>
      <c r="H830" s="295" t="s">
        <v>156</v>
      </c>
    </row>
    <row r="831" spans="1:8" ht="15">
      <c r="A831" s="295" t="s">
        <v>897</v>
      </c>
      <c r="B831" s="295" t="s">
        <v>1069</v>
      </c>
      <c r="C831" s="296" t="s">
        <v>710</v>
      </c>
      <c r="D831" s="297" t="s">
        <v>83</v>
      </c>
      <c r="E831" s="297" t="s">
        <v>86</v>
      </c>
      <c r="F831" s="298" t="s">
        <v>109</v>
      </c>
      <c r="G831" s="298" t="str">
        <f t="shared" si="12"/>
        <v>170451</v>
      </c>
      <c r="H831" s="295" t="s">
        <v>68</v>
      </c>
    </row>
    <row r="832" spans="1:8" ht="15">
      <c r="A832" s="295" t="s">
        <v>897</v>
      </c>
      <c r="B832" s="295" t="s">
        <v>1069</v>
      </c>
      <c r="C832" s="296" t="s">
        <v>1071</v>
      </c>
      <c r="D832" s="297" t="s">
        <v>83</v>
      </c>
      <c r="E832" s="297" t="s">
        <v>86</v>
      </c>
      <c r="F832" s="298" t="s">
        <v>110</v>
      </c>
      <c r="G832" s="298" t="str">
        <f t="shared" si="12"/>
        <v>170452</v>
      </c>
      <c r="H832" s="295" t="s">
        <v>68</v>
      </c>
    </row>
    <row r="833" spans="1:8" ht="15">
      <c r="A833" s="295" t="s">
        <v>897</v>
      </c>
      <c r="B833" s="295" t="s">
        <v>1069</v>
      </c>
      <c r="C833" s="296" t="s">
        <v>1072</v>
      </c>
      <c r="D833" s="297" t="s">
        <v>83</v>
      </c>
      <c r="E833" s="297" t="s">
        <v>86</v>
      </c>
      <c r="F833" s="298" t="s">
        <v>111</v>
      </c>
      <c r="G833" s="298" t="str">
        <f t="shared" si="12"/>
        <v>170453</v>
      </c>
      <c r="H833" s="295" t="s">
        <v>68</v>
      </c>
    </row>
    <row r="834" spans="1:8" ht="15">
      <c r="A834" s="295" t="s">
        <v>897</v>
      </c>
      <c r="B834" s="295" t="s">
        <v>1069</v>
      </c>
      <c r="C834" s="296" t="s">
        <v>1073</v>
      </c>
      <c r="D834" s="297" t="s">
        <v>83</v>
      </c>
      <c r="E834" s="297" t="s">
        <v>86</v>
      </c>
      <c r="F834" s="298" t="s">
        <v>112</v>
      </c>
      <c r="G834" s="298" t="str">
        <f t="shared" si="12"/>
        <v>170454</v>
      </c>
      <c r="H834" s="295" t="s">
        <v>68</v>
      </c>
    </row>
    <row r="835" spans="1:8" ht="15">
      <c r="A835" s="295" t="s">
        <v>897</v>
      </c>
      <c r="B835" s="295" t="s">
        <v>1074</v>
      </c>
      <c r="C835" s="296" t="s">
        <v>1075</v>
      </c>
      <c r="D835" s="297" t="s">
        <v>83</v>
      </c>
      <c r="E835" s="297" t="s">
        <v>87</v>
      </c>
      <c r="F835" s="298" t="s">
        <v>44</v>
      </c>
      <c r="G835" s="298" t="str">
        <f aca="true" t="shared" si="13" ref="G835:G898">CONCATENATE(D835,E835,F835)</f>
        <v>170550</v>
      </c>
      <c r="H835" s="295" t="s">
        <v>155</v>
      </c>
    </row>
    <row r="836" spans="1:8" ht="15">
      <c r="A836" s="295" t="s">
        <v>897</v>
      </c>
      <c r="B836" s="295" t="s">
        <v>1074</v>
      </c>
      <c r="C836" s="296" t="s">
        <v>1076</v>
      </c>
      <c r="D836" s="297" t="s">
        <v>83</v>
      </c>
      <c r="E836" s="297" t="s">
        <v>87</v>
      </c>
      <c r="F836" s="298" t="s">
        <v>109</v>
      </c>
      <c r="G836" s="298" t="str">
        <f t="shared" si="13"/>
        <v>170551</v>
      </c>
      <c r="H836" s="295" t="s">
        <v>68</v>
      </c>
    </row>
    <row r="837" spans="1:8" ht="15">
      <c r="A837" s="295" t="s">
        <v>897</v>
      </c>
      <c r="B837" s="295" t="s">
        <v>1074</v>
      </c>
      <c r="C837" s="296" t="s">
        <v>1077</v>
      </c>
      <c r="D837" s="297" t="s">
        <v>83</v>
      </c>
      <c r="E837" s="297" t="s">
        <v>87</v>
      </c>
      <c r="F837" s="298" t="s">
        <v>110</v>
      </c>
      <c r="G837" s="298" t="str">
        <f t="shared" si="13"/>
        <v>170552</v>
      </c>
      <c r="H837" s="295" t="s">
        <v>68</v>
      </c>
    </row>
    <row r="838" spans="1:8" ht="15">
      <c r="A838" s="295" t="s">
        <v>897</v>
      </c>
      <c r="B838" s="295" t="s">
        <v>1078</v>
      </c>
      <c r="C838" s="296" t="s">
        <v>1078</v>
      </c>
      <c r="D838" s="297" t="s">
        <v>83</v>
      </c>
      <c r="E838" s="297" t="s">
        <v>89</v>
      </c>
      <c r="F838" s="298" t="s">
        <v>44</v>
      </c>
      <c r="G838" s="298" t="str">
        <f t="shared" si="13"/>
        <v>170750</v>
      </c>
      <c r="H838" s="295" t="s">
        <v>68</v>
      </c>
    </row>
    <row r="839" spans="1:8" ht="15">
      <c r="A839" s="295" t="s">
        <v>897</v>
      </c>
      <c r="B839" s="295" t="s">
        <v>1078</v>
      </c>
      <c r="C839" s="296" t="s">
        <v>1079</v>
      </c>
      <c r="D839" s="297" t="s">
        <v>83</v>
      </c>
      <c r="E839" s="297" t="s">
        <v>89</v>
      </c>
      <c r="F839" s="298" t="s">
        <v>109</v>
      </c>
      <c r="G839" s="298" t="str">
        <f t="shared" si="13"/>
        <v>170751</v>
      </c>
      <c r="H839" s="295" t="s">
        <v>68</v>
      </c>
    </row>
    <row r="840" spans="1:8" ht="15">
      <c r="A840" s="295" t="s">
        <v>897</v>
      </c>
      <c r="B840" s="295" t="s">
        <v>1080</v>
      </c>
      <c r="C840" s="296" t="s">
        <v>1080</v>
      </c>
      <c r="D840" s="297" t="s">
        <v>83</v>
      </c>
      <c r="E840" s="297" t="s">
        <v>90</v>
      </c>
      <c r="F840" s="298" t="s">
        <v>44</v>
      </c>
      <c r="G840" s="298" t="str">
        <f t="shared" si="13"/>
        <v>170850</v>
      </c>
      <c r="H840" s="295" t="s">
        <v>68</v>
      </c>
    </row>
    <row r="841" spans="1:8" ht="15">
      <c r="A841" s="295" t="s">
        <v>897</v>
      </c>
      <c r="B841" s="295" t="s">
        <v>1081</v>
      </c>
      <c r="C841" s="296" t="s">
        <v>1081</v>
      </c>
      <c r="D841" s="297" t="s">
        <v>83</v>
      </c>
      <c r="E841" s="297" t="s">
        <v>91</v>
      </c>
      <c r="F841" s="298" t="s">
        <v>44</v>
      </c>
      <c r="G841" s="298" t="str">
        <f t="shared" si="13"/>
        <v>170950</v>
      </c>
      <c r="H841" s="295" t="s">
        <v>68</v>
      </c>
    </row>
    <row r="842" spans="1:8" ht="15">
      <c r="A842" s="295" t="s">
        <v>1082</v>
      </c>
      <c r="B842" s="295" t="s">
        <v>1083</v>
      </c>
      <c r="C842" s="296" t="s">
        <v>1083</v>
      </c>
      <c r="D842" s="297" t="s">
        <v>99</v>
      </c>
      <c r="E842" s="297" t="s">
        <v>43</v>
      </c>
      <c r="F842" s="298" t="s">
        <v>44</v>
      </c>
      <c r="G842" s="298" t="str">
        <f t="shared" si="13"/>
        <v>180150</v>
      </c>
      <c r="H842" s="295" t="s">
        <v>155</v>
      </c>
    </row>
    <row r="843" spans="1:8" ht="15">
      <c r="A843" s="295" t="s">
        <v>1082</v>
      </c>
      <c r="B843" s="295" t="s">
        <v>1083</v>
      </c>
      <c r="C843" s="296" t="s">
        <v>1084</v>
      </c>
      <c r="D843" s="297" t="s">
        <v>99</v>
      </c>
      <c r="E843" s="297" t="s">
        <v>43</v>
      </c>
      <c r="F843" s="298" t="s">
        <v>109</v>
      </c>
      <c r="G843" s="298" t="str">
        <f t="shared" si="13"/>
        <v>180151</v>
      </c>
      <c r="H843" s="295" t="s">
        <v>68</v>
      </c>
    </row>
    <row r="844" spans="1:8" ht="15">
      <c r="A844" s="295" t="s">
        <v>1082</v>
      </c>
      <c r="B844" s="295" t="s">
        <v>1083</v>
      </c>
      <c r="C844" s="296" t="s">
        <v>1085</v>
      </c>
      <c r="D844" s="297" t="s">
        <v>99</v>
      </c>
      <c r="E844" s="297" t="s">
        <v>43</v>
      </c>
      <c r="F844" s="298" t="s">
        <v>110</v>
      </c>
      <c r="G844" s="298" t="str">
        <f t="shared" si="13"/>
        <v>180152</v>
      </c>
      <c r="H844" s="295" t="s">
        <v>156</v>
      </c>
    </row>
    <row r="845" spans="1:8" ht="15">
      <c r="A845" s="295" t="s">
        <v>1082</v>
      </c>
      <c r="B845" s="295" t="s">
        <v>1083</v>
      </c>
      <c r="C845" s="296" t="s">
        <v>1086</v>
      </c>
      <c r="D845" s="297" t="s">
        <v>99</v>
      </c>
      <c r="E845" s="297" t="s">
        <v>43</v>
      </c>
      <c r="F845" s="298" t="s">
        <v>111</v>
      </c>
      <c r="G845" s="298" t="str">
        <f t="shared" si="13"/>
        <v>180153</v>
      </c>
      <c r="H845" s="295" t="s">
        <v>68</v>
      </c>
    </row>
    <row r="846" spans="1:8" ht="15">
      <c r="A846" s="295" t="s">
        <v>1082</v>
      </c>
      <c r="B846" s="295" t="s">
        <v>1083</v>
      </c>
      <c r="C846" s="296" t="s">
        <v>1087</v>
      </c>
      <c r="D846" s="297" t="s">
        <v>99</v>
      </c>
      <c r="E846" s="297" t="s">
        <v>43</v>
      </c>
      <c r="F846" s="298" t="s">
        <v>112</v>
      </c>
      <c r="G846" s="298" t="str">
        <f t="shared" si="13"/>
        <v>180154</v>
      </c>
      <c r="H846" s="295" t="s">
        <v>68</v>
      </c>
    </row>
    <row r="847" spans="1:8" ht="15">
      <c r="A847" s="295" t="s">
        <v>1082</v>
      </c>
      <c r="B847" s="295" t="s">
        <v>1083</v>
      </c>
      <c r="C847" s="296" t="s">
        <v>1088</v>
      </c>
      <c r="D847" s="297" t="s">
        <v>99</v>
      </c>
      <c r="E847" s="297" t="s">
        <v>43</v>
      </c>
      <c r="F847" s="298" t="s">
        <v>113</v>
      </c>
      <c r="G847" s="298" t="str">
        <f t="shared" si="13"/>
        <v>180155</v>
      </c>
      <c r="H847" s="295" t="s">
        <v>68</v>
      </c>
    </row>
    <row r="848" spans="1:8" ht="15">
      <c r="A848" s="295" t="s">
        <v>1082</v>
      </c>
      <c r="B848" s="295" t="s">
        <v>1083</v>
      </c>
      <c r="C848" s="296" t="s">
        <v>1089</v>
      </c>
      <c r="D848" s="297" t="s">
        <v>99</v>
      </c>
      <c r="E848" s="297" t="s">
        <v>43</v>
      </c>
      <c r="F848" s="298" t="s">
        <v>114</v>
      </c>
      <c r="G848" s="298" t="str">
        <f t="shared" si="13"/>
        <v>180156</v>
      </c>
      <c r="H848" s="295" t="s">
        <v>156</v>
      </c>
    </row>
    <row r="849" spans="1:8" ht="15">
      <c r="A849" s="295" t="s">
        <v>1082</v>
      </c>
      <c r="B849" s="295" t="s">
        <v>1083</v>
      </c>
      <c r="C849" s="296" t="s">
        <v>1090</v>
      </c>
      <c r="D849" s="297" t="s">
        <v>99</v>
      </c>
      <c r="E849" s="297" t="s">
        <v>43</v>
      </c>
      <c r="F849" s="298" t="s">
        <v>115</v>
      </c>
      <c r="G849" s="298" t="str">
        <f t="shared" si="13"/>
        <v>180157</v>
      </c>
      <c r="H849" s="295" t="s">
        <v>68</v>
      </c>
    </row>
    <row r="850" spans="1:8" ht="15">
      <c r="A850" s="295" t="s">
        <v>1082</v>
      </c>
      <c r="B850" s="295" t="s">
        <v>1083</v>
      </c>
      <c r="C850" s="296" t="s">
        <v>841</v>
      </c>
      <c r="D850" s="297" t="s">
        <v>99</v>
      </c>
      <c r="E850" s="297" t="s">
        <v>43</v>
      </c>
      <c r="F850" s="298" t="s">
        <v>116</v>
      </c>
      <c r="G850" s="298" t="str">
        <f t="shared" si="13"/>
        <v>180158</v>
      </c>
      <c r="H850" s="295" t="s">
        <v>68</v>
      </c>
    </row>
    <row r="851" spans="1:8" ht="15">
      <c r="A851" s="295" t="s">
        <v>1082</v>
      </c>
      <c r="B851" s="295" t="s">
        <v>1083</v>
      </c>
      <c r="C851" s="296" t="s">
        <v>1091</v>
      </c>
      <c r="D851" s="297" t="s">
        <v>99</v>
      </c>
      <c r="E851" s="297" t="s">
        <v>43</v>
      </c>
      <c r="F851" s="298" t="s">
        <v>117</v>
      </c>
      <c r="G851" s="298" t="str">
        <f t="shared" si="13"/>
        <v>180159</v>
      </c>
      <c r="H851" s="295" t="s">
        <v>68</v>
      </c>
    </row>
    <row r="852" spans="1:8" ht="15">
      <c r="A852" s="295" t="s">
        <v>1082</v>
      </c>
      <c r="B852" s="295" t="s">
        <v>1083</v>
      </c>
      <c r="C852" s="296" t="s">
        <v>1092</v>
      </c>
      <c r="D852" s="297" t="s">
        <v>99</v>
      </c>
      <c r="E852" s="297" t="s">
        <v>43</v>
      </c>
      <c r="F852" s="298" t="s">
        <v>118</v>
      </c>
      <c r="G852" s="298" t="str">
        <f t="shared" si="13"/>
        <v>180160</v>
      </c>
      <c r="H852" s="295" t="s">
        <v>68</v>
      </c>
    </row>
    <row r="853" spans="1:8" ht="15">
      <c r="A853" s="295" t="s">
        <v>1082</v>
      </c>
      <c r="B853" s="295" t="s">
        <v>1083</v>
      </c>
      <c r="C853" s="296" t="s">
        <v>1093</v>
      </c>
      <c r="D853" s="297" t="s">
        <v>99</v>
      </c>
      <c r="E853" s="297" t="s">
        <v>43</v>
      </c>
      <c r="F853" s="298" t="s">
        <v>119</v>
      </c>
      <c r="G853" s="298" t="str">
        <f t="shared" si="13"/>
        <v>180161</v>
      </c>
      <c r="H853" s="295" t="s">
        <v>68</v>
      </c>
    </row>
    <row r="854" spans="1:8" ht="15">
      <c r="A854" s="295" t="s">
        <v>1082</v>
      </c>
      <c r="B854" s="295" t="s">
        <v>1083</v>
      </c>
      <c r="C854" s="296" t="s">
        <v>1094</v>
      </c>
      <c r="D854" s="297" t="s">
        <v>99</v>
      </c>
      <c r="E854" s="297" t="s">
        <v>43</v>
      </c>
      <c r="F854" s="298" t="s">
        <v>120</v>
      </c>
      <c r="G854" s="298" t="str">
        <f t="shared" si="13"/>
        <v>180162</v>
      </c>
      <c r="H854" s="295" t="s">
        <v>68</v>
      </c>
    </row>
    <row r="855" spans="1:8" ht="15">
      <c r="A855" s="295" t="s">
        <v>1082</v>
      </c>
      <c r="B855" s="295" t="s">
        <v>1083</v>
      </c>
      <c r="C855" s="296" t="s">
        <v>1095</v>
      </c>
      <c r="D855" s="297" t="s">
        <v>99</v>
      </c>
      <c r="E855" s="297" t="s">
        <v>43</v>
      </c>
      <c r="F855" s="298" t="s">
        <v>121</v>
      </c>
      <c r="G855" s="298" t="str">
        <f t="shared" si="13"/>
        <v>180163</v>
      </c>
      <c r="H855" s="295" t="s">
        <v>156</v>
      </c>
    </row>
    <row r="856" spans="1:8" ht="15">
      <c r="A856" s="295" t="s">
        <v>1082</v>
      </c>
      <c r="B856" s="295" t="s">
        <v>1083</v>
      </c>
      <c r="C856" s="296" t="s">
        <v>1096</v>
      </c>
      <c r="D856" s="297" t="s">
        <v>99</v>
      </c>
      <c r="E856" s="297" t="s">
        <v>43</v>
      </c>
      <c r="F856" s="298" t="s">
        <v>122</v>
      </c>
      <c r="G856" s="298" t="str">
        <f t="shared" si="13"/>
        <v>180164</v>
      </c>
      <c r="H856" s="295" t="s">
        <v>68</v>
      </c>
    </row>
    <row r="857" spans="1:8" ht="15">
      <c r="A857" s="295" t="s">
        <v>1082</v>
      </c>
      <c r="B857" s="295" t="s">
        <v>1083</v>
      </c>
      <c r="C857" s="296" t="s">
        <v>562</v>
      </c>
      <c r="D857" s="297" t="s">
        <v>99</v>
      </c>
      <c r="E857" s="297" t="s">
        <v>43</v>
      </c>
      <c r="F857" s="298" t="s">
        <v>123</v>
      </c>
      <c r="G857" s="298" t="str">
        <f t="shared" si="13"/>
        <v>180165</v>
      </c>
      <c r="H857" s="295" t="s">
        <v>68</v>
      </c>
    </row>
    <row r="858" spans="1:8" ht="15">
      <c r="A858" s="295" t="s">
        <v>1082</v>
      </c>
      <c r="B858" s="295" t="s">
        <v>1083</v>
      </c>
      <c r="C858" s="296" t="s">
        <v>1097</v>
      </c>
      <c r="D858" s="297" t="s">
        <v>99</v>
      </c>
      <c r="E858" s="297" t="s">
        <v>43</v>
      </c>
      <c r="F858" s="298" t="s">
        <v>124</v>
      </c>
      <c r="G858" s="298" t="str">
        <f t="shared" si="13"/>
        <v>180166</v>
      </c>
      <c r="H858" s="295" t="s">
        <v>68</v>
      </c>
    </row>
    <row r="859" spans="1:8" ht="15">
      <c r="A859" s="295" t="s">
        <v>1082</v>
      </c>
      <c r="B859" s="295" t="s">
        <v>1083</v>
      </c>
      <c r="C859" s="296" t="s">
        <v>1098</v>
      </c>
      <c r="D859" s="297" t="s">
        <v>99</v>
      </c>
      <c r="E859" s="297" t="s">
        <v>43</v>
      </c>
      <c r="F859" s="298" t="s">
        <v>125</v>
      </c>
      <c r="G859" s="298" t="str">
        <f t="shared" si="13"/>
        <v>180167</v>
      </c>
      <c r="H859" s="295" t="s">
        <v>68</v>
      </c>
    </row>
    <row r="860" spans="1:8" ht="15">
      <c r="A860" s="295" t="s">
        <v>1082</v>
      </c>
      <c r="B860" s="295" t="s">
        <v>1083</v>
      </c>
      <c r="C860" s="296" t="s">
        <v>1099</v>
      </c>
      <c r="D860" s="297" t="s">
        <v>99</v>
      </c>
      <c r="E860" s="297" t="s">
        <v>43</v>
      </c>
      <c r="F860" s="298" t="s">
        <v>126</v>
      </c>
      <c r="G860" s="298" t="str">
        <f t="shared" si="13"/>
        <v>180168</v>
      </c>
      <c r="H860" s="295" t="s">
        <v>68</v>
      </c>
    </row>
    <row r="861" spans="1:8" ht="15">
      <c r="A861" s="295" t="s">
        <v>1082</v>
      </c>
      <c r="B861" s="295" t="s">
        <v>1100</v>
      </c>
      <c r="C861" s="296" t="s">
        <v>1100</v>
      </c>
      <c r="D861" s="297" t="s">
        <v>99</v>
      </c>
      <c r="E861" s="297" t="s">
        <v>84</v>
      </c>
      <c r="F861" s="298" t="s">
        <v>44</v>
      </c>
      <c r="G861" s="298" t="str">
        <f t="shared" si="13"/>
        <v>180250</v>
      </c>
      <c r="H861" s="295" t="s">
        <v>155</v>
      </c>
    </row>
    <row r="862" spans="1:8" ht="15">
      <c r="A862" s="295" t="s">
        <v>1082</v>
      </c>
      <c r="B862" s="295" t="s">
        <v>1100</v>
      </c>
      <c r="C862" s="296" t="s">
        <v>1101</v>
      </c>
      <c r="D862" s="297" t="s">
        <v>99</v>
      </c>
      <c r="E862" s="297" t="s">
        <v>84</v>
      </c>
      <c r="F862" s="298" t="s">
        <v>109</v>
      </c>
      <c r="G862" s="298" t="str">
        <f t="shared" si="13"/>
        <v>180251</v>
      </c>
      <c r="H862" s="295" t="s">
        <v>68</v>
      </c>
    </row>
    <row r="863" spans="1:8" ht="15">
      <c r="A863" s="295" t="s">
        <v>1082</v>
      </c>
      <c r="B863" s="295" t="s">
        <v>1100</v>
      </c>
      <c r="C863" s="296" t="s">
        <v>1102</v>
      </c>
      <c r="D863" s="297" t="s">
        <v>99</v>
      </c>
      <c r="E863" s="297" t="s">
        <v>84</v>
      </c>
      <c r="F863" s="298" t="s">
        <v>110</v>
      </c>
      <c r="G863" s="298" t="str">
        <f t="shared" si="13"/>
        <v>180252</v>
      </c>
      <c r="H863" s="295" t="s">
        <v>156</v>
      </c>
    </row>
    <row r="864" spans="1:8" ht="15">
      <c r="A864" s="295" t="s">
        <v>1082</v>
      </c>
      <c r="B864" s="295" t="s">
        <v>1100</v>
      </c>
      <c r="C864" s="296" t="s">
        <v>1103</v>
      </c>
      <c r="D864" s="297" t="s">
        <v>99</v>
      </c>
      <c r="E864" s="297" t="s">
        <v>84</v>
      </c>
      <c r="F864" s="298" t="s">
        <v>111</v>
      </c>
      <c r="G864" s="298" t="str">
        <f t="shared" si="13"/>
        <v>180253</v>
      </c>
      <c r="H864" s="295" t="s">
        <v>68</v>
      </c>
    </row>
    <row r="865" spans="1:8" ht="15">
      <c r="A865" s="295" t="s">
        <v>1082</v>
      </c>
      <c r="B865" s="295" t="s">
        <v>1100</v>
      </c>
      <c r="C865" s="296" t="s">
        <v>1104</v>
      </c>
      <c r="D865" s="297" t="s">
        <v>99</v>
      </c>
      <c r="E865" s="297" t="s">
        <v>84</v>
      </c>
      <c r="F865" s="298" t="s">
        <v>112</v>
      </c>
      <c r="G865" s="298" t="str">
        <f t="shared" si="13"/>
        <v>180254</v>
      </c>
      <c r="H865" s="295" t="s">
        <v>156</v>
      </c>
    </row>
    <row r="866" spans="1:8" ht="15">
      <c r="A866" s="295" t="s">
        <v>1082</v>
      </c>
      <c r="B866" s="295" t="s">
        <v>1105</v>
      </c>
      <c r="C866" s="296" t="s">
        <v>1105</v>
      </c>
      <c r="D866" s="297" t="s">
        <v>99</v>
      </c>
      <c r="E866" s="297" t="s">
        <v>85</v>
      </c>
      <c r="F866" s="298" t="s">
        <v>44</v>
      </c>
      <c r="G866" s="298" t="str">
        <f t="shared" si="13"/>
        <v>180350</v>
      </c>
      <c r="H866" s="295" t="s">
        <v>156</v>
      </c>
    </row>
    <row r="867" spans="1:8" ht="15">
      <c r="A867" s="295" t="s">
        <v>1082</v>
      </c>
      <c r="B867" s="295" t="s">
        <v>1106</v>
      </c>
      <c r="C867" s="296" t="s">
        <v>1106</v>
      </c>
      <c r="D867" s="297" t="s">
        <v>99</v>
      </c>
      <c r="E867" s="297" t="s">
        <v>86</v>
      </c>
      <c r="F867" s="298" t="s">
        <v>44</v>
      </c>
      <c r="G867" s="298" t="str">
        <f t="shared" si="13"/>
        <v>180450</v>
      </c>
      <c r="H867" s="295" t="s">
        <v>68</v>
      </c>
    </row>
    <row r="868" spans="1:8" ht="15">
      <c r="A868" s="295" t="s">
        <v>1082</v>
      </c>
      <c r="B868" s="295" t="s">
        <v>1106</v>
      </c>
      <c r="C868" s="296" t="s">
        <v>1107</v>
      </c>
      <c r="D868" s="297" t="s">
        <v>99</v>
      </c>
      <c r="E868" s="297" t="s">
        <v>86</v>
      </c>
      <c r="F868" s="298" t="s">
        <v>109</v>
      </c>
      <c r="G868" s="298" t="str">
        <f t="shared" si="13"/>
        <v>180451</v>
      </c>
      <c r="H868" s="295" t="s">
        <v>68</v>
      </c>
    </row>
    <row r="869" spans="1:8" ht="15">
      <c r="A869" s="295" t="s">
        <v>1082</v>
      </c>
      <c r="B869" s="295" t="s">
        <v>1108</v>
      </c>
      <c r="C869" s="296" t="s">
        <v>1108</v>
      </c>
      <c r="D869" s="297" t="s">
        <v>99</v>
      </c>
      <c r="E869" s="297" t="s">
        <v>87</v>
      </c>
      <c r="F869" s="298" t="s">
        <v>44</v>
      </c>
      <c r="G869" s="298" t="str">
        <f t="shared" si="13"/>
        <v>180550</v>
      </c>
      <c r="H869" s="295" t="s">
        <v>156</v>
      </c>
    </row>
    <row r="870" spans="1:8" ht="15">
      <c r="A870" s="295" t="s">
        <v>1082</v>
      </c>
      <c r="B870" s="295" t="s">
        <v>1108</v>
      </c>
      <c r="C870" s="296" t="s">
        <v>666</v>
      </c>
      <c r="D870" s="297" t="s">
        <v>99</v>
      </c>
      <c r="E870" s="297" t="s">
        <v>87</v>
      </c>
      <c r="F870" s="298" t="s">
        <v>109</v>
      </c>
      <c r="G870" s="298" t="str">
        <f t="shared" si="13"/>
        <v>180551</v>
      </c>
      <c r="H870" s="295" t="s">
        <v>68</v>
      </c>
    </row>
    <row r="871" spans="1:8" ht="15">
      <c r="A871" s="295" t="s">
        <v>1082</v>
      </c>
      <c r="B871" s="295" t="s">
        <v>1108</v>
      </c>
      <c r="C871" s="296" t="s">
        <v>1109</v>
      </c>
      <c r="D871" s="297" t="s">
        <v>99</v>
      </c>
      <c r="E871" s="297" t="s">
        <v>87</v>
      </c>
      <c r="F871" s="298" t="s">
        <v>110</v>
      </c>
      <c r="G871" s="298" t="str">
        <f t="shared" si="13"/>
        <v>180552</v>
      </c>
      <c r="H871" s="295" t="s">
        <v>68</v>
      </c>
    </row>
    <row r="872" spans="1:8" ht="15">
      <c r="A872" s="295" t="s">
        <v>1082</v>
      </c>
      <c r="B872" s="295" t="s">
        <v>1108</v>
      </c>
      <c r="C872" s="296" t="s">
        <v>1110</v>
      </c>
      <c r="D872" s="297" t="s">
        <v>99</v>
      </c>
      <c r="E872" s="297" t="s">
        <v>87</v>
      </c>
      <c r="F872" s="298" t="s">
        <v>111</v>
      </c>
      <c r="G872" s="298" t="str">
        <f t="shared" si="13"/>
        <v>180553</v>
      </c>
      <c r="H872" s="295" t="s">
        <v>68</v>
      </c>
    </row>
    <row r="873" spans="1:8" ht="15">
      <c r="A873" s="295" t="s">
        <v>1082</v>
      </c>
      <c r="B873" s="295" t="s">
        <v>1111</v>
      </c>
      <c r="C873" s="296" t="s">
        <v>1111</v>
      </c>
      <c r="D873" s="297" t="s">
        <v>99</v>
      </c>
      <c r="E873" s="297" t="s">
        <v>88</v>
      </c>
      <c r="F873" s="298" t="s">
        <v>44</v>
      </c>
      <c r="G873" s="298" t="str">
        <f t="shared" si="13"/>
        <v>180650</v>
      </c>
      <c r="H873" s="295" t="s">
        <v>68</v>
      </c>
    </row>
    <row r="874" spans="1:8" ht="15">
      <c r="A874" s="295" t="s">
        <v>1082</v>
      </c>
      <c r="B874" s="295" t="s">
        <v>1111</v>
      </c>
      <c r="C874" s="296" t="s">
        <v>1077</v>
      </c>
      <c r="D874" s="297" t="s">
        <v>99</v>
      </c>
      <c r="E874" s="297" t="s">
        <v>88</v>
      </c>
      <c r="F874" s="298" t="s">
        <v>109</v>
      </c>
      <c r="G874" s="298" t="str">
        <f t="shared" si="13"/>
        <v>180651</v>
      </c>
      <c r="H874" s="295" t="s">
        <v>68</v>
      </c>
    </row>
    <row r="875" spans="1:8" ht="15">
      <c r="A875" s="295" t="s">
        <v>1082</v>
      </c>
      <c r="B875" s="295" t="s">
        <v>1111</v>
      </c>
      <c r="C875" s="296" t="s">
        <v>1112</v>
      </c>
      <c r="D875" s="297" t="s">
        <v>99</v>
      </c>
      <c r="E875" s="297" t="s">
        <v>88</v>
      </c>
      <c r="F875" s="298" t="s">
        <v>110</v>
      </c>
      <c r="G875" s="298" t="str">
        <f t="shared" si="13"/>
        <v>180652</v>
      </c>
      <c r="H875" s="295" t="s">
        <v>68</v>
      </c>
    </row>
    <row r="876" spans="1:8" ht="15">
      <c r="A876" s="295" t="s">
        <v>1082</v>
      </c>
      <c r="B876" s="295" t="s">
        <v>1113</v>
      </c>
      <c r="C876" s="296" t="s">
        <v>1114</v>
      </c>
      <c r="D876" s="297" t="s">
        <v>99</v>
      </c>
      <c r="E876" s="297" t="s">
        <v>89</v>
      </c>
      <c r="F876" s="298" t="s">
        <v>44</v>
      </c>
      <c r="G876" s="298" t="str">
        <f t="shared" si="13"/>
        <v>180750</v>
      </c>
      <c r="H876" s="295" t="s">
        <v>156</v>
      </c>
    </row>
    <row r="877" spans="1:8" ht="15">
      <c r="A877" s="295" t="s">
        <v>1082</v>
      </c>
      <c r="B877" s="295" t="s">
        <v>1113</v>
      </c>
      <c r="C877" s="296" t="s">
        <v>1115</v>
      </c>
      <c r="D877" s="297" t="s">
        <v>99</v>
      </c>
      <c r="E877" s="297" t="s">
        <v>89</v>
      </c>
      <c r="F877" s="298" t="s">
        <v>109</v>
      </c>
      <c r="G877" s="298" t="str">
        <f t="shared" si="13"/>
        <v>180751</v>
      </c>
      <c r="H877" s="295" t="s">
        <v>68</v>
      </c>
    </row>
    <row r="878" spans="1:8" ht="15">
      <c r="A878" s="295" t="s">
        <v>1082</v>
      </c>
      <c r="B878" s="295" t="s">
        <v>1113</v>
      </c>
      <c r="C878" s="296" t="s">
        <v>323</v>
      </c>
      <c r="D878" s="297" t="s">
        <v>99</v>
      </c>
      <c r="E878" s="297" t="s">
        <v>89</v>
      </c>
      <c r="F878" s="298" t="s">
        <v>110</v>
      </c>
      <c r="G878" s="298" t="str">
        <f t="shared" si="13"/>
        <v>180752</v>
      </c>
      <c r="H878" s="295" t="s">
        <v>68</v>
      </c>
    </row>
    <row r="879" spans="1:8" ht="15">
      <c r="A879" s="295" t="s">
        <v>1082</v>
      </c>
      <c r="B879" s="295" t="s">
        <v>1113</v>
      </c>
      <c r="C879" s="296" t="s">
        <v>1116</v>
      </c>
      <c r="D879" s="297" t="s">
        <v>99</v>
      </c>
      <c r="E879" s="297" t="s">
        <v>89</v>
      </c>
      <c r="F879" s="298" t="s">
        <v>111</v>
      </c>
      <c r="G879" s="298" t="str">
        <f t="shared" si="13"/>
        <v>180753</v>
      </c>
      <c r="H879" s="295" t="s">
        <v>68</v>
      </c>
    </row>
    <row r="880" spans="1:8" ht="15">
      <c r="A880" s="295" t="s">
        <v>1082</v>
      </c>
      <c r="B880" s="295" t="s">
        <v>1113</v>
      </c>
      <c r="C880" s="296" t="s">
        <v>1117</v>
      </c>
      <c r="D880" s="297" t="s">
        <v>99</v>
      </c>
      <c r="E880" s="297" t="s">
        <v>89</v>
      </c>
      <c r="F880" s="298" t="s">
        <v>112</v>
      </c>
      <c r="G880" s="298" t="str">
        <f t="shared" si="13"/>
        <v>180754</v>
      </c>
      <c r="H880" s="295" t="s">
        <v>68</v>
      </c>
    </row>
    <row r="881" spans="1:8" ht="15">
      <c r="A881" s="295" t="s">
        <v>1082</v>
      </c>
      <c r="B881" s="295" t="s">
        <v>1113</v>
      </c>
      <c r="C881" s="296" t="s">
        <v>1118</v>
      </c>
      <c r="D881" s="297" t="s">
        <v>99</v>
      </c>
      <c r="E881" s="297" t="s">
        <v>89</v>
      </c>
      <c r="F881" s="298" t="s">
        <v>113</v>
      </c>
      <c r="G881" s="298" t="str">
        <f t="shared" si="13"/>
        <v>180755</v>
      </c>
      <c r="H881" s="295" t="s">
        <v>68</v>
      </c>
    </row>
    <row r="882" spans="1:8" ht="15">
      <c r="A882" s="295" t="s">
        <v>1082</v>
      </c>
      <c r="B882" s="295" t="s">
        <v>1113</v>
      </c>
      <c r="C882" s="296" t="s">
        <v>1119</v>
      </c>
      <c r="D882" s="297" t="s">
        <v>99</v>
      </c>
      <c r="E882" s="297" t="s">
        <v>89</v>
      </c>
      <c r="F882" s="298" t="s">
        <v>114</v>
      </c>
      <c r="G882" s="298" t="str">
        <f t="shared" si="13"/>
        <v>180756</v>
      </c>
      <c r="H882" s="295" t="s">
        <v>68</v>
      </c>
    </row>
    <row r="883" spans="1:8" ht="15">
      <c r="A883" s="295" t="s">
        <v>1082</v>
      </c>
      <c r="B883" s="295" t="s">
        <v>1113</v>
      </c>
      <c r="C883" s="296" t="s">
        <v>1120</v>
      </c>
      <c r="D883" s="297" t="s">
        <v>99</v>
      </c>
      <c r="E883" s="297" t="s">
        <v>89</v>
      </c>
      <c r="F883" s="298" t="s">
        <v>115</v>
      </c>
      <c r="G883" s="298" t="str">
        <f t="shared" si="13"/>
        <v>180757</v>
      </c>
      <c r="H883" s="295" t="s">
        <v>68</v>
      </c>
    </row>
    <row r="884" spans="1:8" ht="15">
      <c r="A884" s="295" t="s">
        <v>1082</v>
      </c>
      <c r="B884" s="295" t="s">
        <v>1113</v>
      </c>
      <c r="C884" s="296" t="s">
        <v>1121</v>
      </c>
      <c r="D884" s="297" t="s">
        <v>99</v>
      </c>
      <c r="E884" s="297" t="s">
        <v>89</v>
      </c>
      <c r="F884" s="298" t="s">
        <v>116</v>
      </c>
      <c r="G884" s="298" t="str">
        <f t="shared" si="13"/>
        <v>180758</v>
      </c>
      <c r="H884" s="295" t="s">
        <v>68</v>
      </c>
    </row>
    <row r="885" spans="1:8" ht="15">
      <c r="A885" s="295" t="s">
        <v>1082</v>
      </c>
      <c r="B885" s="295" t="s">
        <v>1122</v>
      </c>
      <c r="C885" s="296" t="s">
        <v>1123</v>
      </c>
      <c r="D885" s="297" t="s">
        <v>99</v>
      </c>
      <c r="E885" s="297" t="s">
        <v>90</v>
      </c>
      <c r="F885" s="298" t="s">
        <v>44</v>
      </c>
      <c r="G885" s="298" t="str">
        <f t="shared" si="13"/>
        <v>180850</v>
      </c>
      <c r="H885" s="295" t="s">
        <v>156</v>
      </c>
    </row>
    <row r="886" spans="1:8" ht="15">
      <c r="A886" s="295" t="s">
        <v>1082</v>
      </c>
      <c r="B886" s="295" t="s">
        <v>1122</v>
      </c>
      <c r="C886" s="296" t="s">
        <v>1124</v>
      </c>
      <c r="D886" s="297" t="s">
        <v>99</v>
      </c>
      <c r="E886" s="297" t="s">
        <v>90</v>
      </c>
      <c r="F886" s="298" t="s">
        <v>109</v>
      </c>
      <c r="G886" s="298" t="str">
        <f t="shared" si="13"/>
        <v>180851</v>
      </c>
      <c r="H886" s="295" t="s">
        <v>68</v>
      </c>
    </row>
    <row r="887" spans="1:8" ht="15">
      <c r="A887" s="295" t="s">
        <v>1082</v>
      </c>
      <c r="B887" s="295" t="s">
        <v>1122</v>
      </c>
      <c r="C887" s="296" t="s">
        <v>1125</v>
      </c>
      <c r="D887" s="297" t="s">
        <v>99</v>
      </c>
      <c r="E887" s="297" t="s">
        <v>90</v>
      </c>
      <c r="F887" s="298" t="s">
        <v>110</v>
      </c>
      <c r="G887" s="298" t="str">
        <f t="shared" si="13"/>
        <v>180852</v>
      </c>
      <c r="H887" s="295" t="s">
        <v>68</v>
      </c>
    </row>
    <row r="888" spans="1:8" ht="15">
      <c r="A888" s="295" t="s">
        <v>1082</v>
      </c>
      <c r="B888" s="295" t="s">
        <v>1122</v>
      </c>
      <c r="C888" s="296" t="s">
        <v>1126</v>
      </c>
      <c r="D888" s="297" t="s">
        <v>99</v>
      </c>
      <c r="E888" s="297" t="s">
        <v>90</v>
      </c>
      <c r="F888" s="298" t="s">
        <v>111</v>
      </c>
      <c r="G888" s="298" t="str">
        <f t="shared" si="13"/>
        <v>180853</v>
      </c>
      <c r="H888" s="295" t="s">
        <v>68</v>
      </c>
    </row>
    <row r="889" spans="1:8" ht="15">
      <c r="A889" s="295" t="s">
        <v>1082</v>
      </c>
      <c r="B889" s="295" t="s">
        <v>1122</v>
      </c>
      <c r="C889" s="296" t="s">
        <v>1127</v>
      </c>
      <c r="D889" s="297" t="s">
        <v>99</v>
      </c>
      <c r="E889" s="297" t="s">
        <v>90</v>
      </c>
      <c r="F889" s="298" t="s">
        <v>112</v>
      </c>
      <c r="G889" s="298" t="str">
        <f t="shared" si="13"/>
        <v>180854</v>
      </c>
      <c r="H889" s="295" t="s">
        <v>156</v>
      </c>
    </row>
    <row r="890" spans="1:8" ht="15">
      <c r="A890" s="295" t="s">
        <v>1082</v>
      </c>
      <c r="B890" s="295" t="s">
        <v>1122</v>
      </c>
      <c r="C890" s="296" t="s">
        <v>505</v>
      </c>
      <c r="D890" s="297" t="s">
        <v>99</v>
      </c>
      <c r="E890" s="297" t="s">
        <v>90</v>
      </c>
      <c r="F890" s="298" t="s">
        <v>113</v>
      </c>
      <c r="G890" s="298" t="str">
        <f t="shared" si="13"/>
        <v>180855</v>
      </c>
      <c r="H890" s="295" t="s">
        <v>68</v>
      </c>
    </row>
    <row r="891" spans="1:8" ht="15">
      <c r="A891" s="295" t="s">
        <v>1082</v>
      </c>
      <c r="B891" s="295" t="s">
        <v>1122</v>
      </c>
      <c r="C891" s="296" t="s">
        <v>1128</v>
      </c>
      <c r="D891" s="297" t="s">
        <v>99</v>
      </c>
      <c r="E891" s="297" t="s">
        <v>90</v>
      </c>
      <c r="F891" s="298" t="s">
        <v>114</v>
      </c>
      <c r="G891" s="298" t="str">
        <f t="shared" si="13"/>
        <v>180856</v>
      </c>
      <c r="H891" s="295" t="s">
        <v>68</v>
      </c>
    </row>
    <row r="892" spans="1:8" ht="15">
      <c r="A892" s="295" t="s">
        <v>1082</v>
      </c>
      <c r="B892" s="295" t="s">
        <v>1122</v>
      </c>
      <c r="C892" s="296" t="s">
        <v>1129</v>
      </c>
      <c r="D892" s="297" t="s">
        <v>99</v>
      </c>
      <c r="E892" s="297" t="s">
        <v>90</v>
      </c>
      <c r="F892" s="298" t="s">
        <v>115</v>
      </c>
      <c r="G892" s="298" t="str">
        <f t="shared" si="13"/>
        <v>180857</v>
      </c>
      <c r="H892" s="295" t="s">
        <v>68</v>
      </c>
    </row>
    <row r="893" spans="1:8" ht="15">
      <c r="A893" s="295" t="s">
        <v>1082</v>
      </c>
      <c r="B893" s="295" t="s">
        <v>1130</v>
      </c>
      <c r="C893" s="296" t="s">
        <v>1130</v>
      </c>
      <c r="D893" s="297" t="s">
        <v>99</v>
      </c>
      <c r="E893" s="297" t="s">
        <v>91</v>
      </c>
      <c r="F893" s="298" t="s">
        <v>44</v>
      </c>
      <c r="G893" s="298" t="str">
        <f t="shared" si="13"/>
        <v>180950</v>
      </c>
      <c r="H893" s="295" t="s">
        <v>68</v>
      </c>
    </row>
    <row r="894" spans="1:8" ht="15">
      <c r="A894" s="295" t="s">
        <v>1082</v>
      </c>
      <c r="B894" s="295" t="s">
        <v>1130</v>
      </c>
      <c r="C894" s="296" t="s">
        <v>1131</v>
      </c>
      <c r="D894" s="297" t="s">
        <v>99</v>
      </c>
      <c r="E894" s="297" t="s">
        <v>91</v>
      </c>
      <c r="F894" s="298" t="s">
        <v>109</v>
      </c>
      <c r="G894" s="298" t="str">
        <f t="shared" si="13"/>
        <v>180951</v>
      </c>
      <c r="H894" s="295" t="s">
        <v>68</v>
      </c>
    </row>
    <row r="895" spans="1:8" ht="15">
      <c r="A895" s="295" t="s">
        <v>1132</v>
      </c>
      <c r="B895" s="295" t="s">
        <v>1133</v>
      </c>
      <c r="C895" s="296" t="s">
        <v>1133</v>
      </c>
      <c r="D895" s="297" t="s">
        <v>100</v>
      </c>
      <c r="E895" s="297" t="s">
        <v>43</v>
      </c>
      <c r="F895" s="298" t="s">
        <v>44</v>
      </c>
      <c r="G895" s="298" t="str">
        <f t="shared" si="13"/>
        <v>190150</v>
      </c>
      <c r="H895" s="295" t="s">
        <v>155</v>
      </c>
    </row>
    <row r="896" spans="1:8" ht="15">
      <c r="A896" s="295" t="s">
        <v>1132</v>
      </c>
      <c r="B896" s="295" t="s">
        <v>1133</v>
      </c>
      <c r="C896" s="296" t="s">
        <v>1134</v>
      </c>
      <c r="D896" s="297" t="s">
        <v>100</v>
      </c>
      <c r="E896" s="297" t="s">
        <v>43</v>
      </c>
      <c r="F896" s="298" t="s">
        <v>109</v>
      </c>
      <c r="G896" s="298" t="str">
        <f t="shared" si="13"/>
        <v>190151</v>
      </c>
      <c r="H896" s="295" t="s">
        <v>68</v>
      </c>
    </row>
    <row r="897" spans="1:8" ht="15">
      <c r="A897" s="295" t="s">
        <v>1132</v>
      </c>
      <c r="B897" s="295" t="s">
        <v>1133</v>
      </c>
      <c r="C897" s="296" t="s">
        <v>1135</v>
      </c>
      <c r="D897" s="297" t="s">
        <v>100</v>
      </c>
      <c r="E897" s="297" t="s">
        <v>43</v>
      </c>
      <c r="F897" s="298" t="s">
        <v>110</v>
      </c>
      <c r="G897" s="298" t="str">
        <f t="shared" si="13"/>
        <v>190152</v>
      </c>
      <c r="H897" s="295" t="s">
        <v>68</v>
      </c>
    </row>
    <row r="898" spans="1:8" ht="15">
      <c r="A898" s="295" t="s">
        <v>1132</v>
      </c>
      <c r="B898" s="295" t="s">
        <v>1133</v>
      </c>
      <c r="C898" s="296" t="s">
        <v>1136</v>
      </c>
      <c r="D898" s="297" t="s">
        <v>100</v>
      </c>
      <c r="E898" s="297" t="s">
        <v>43</v>
      </c>
      <c r="F898" s="298" t="s">
        <v>111</v>
      </c>
      <c r="G898" s="298" t="str">
        <f t="shared" si="13"/>
        <v>190153</v>
      </c>
      <c r="H898" s="295" t="s">
        <v>68</v>
      </c>
    </row>
    <row r="899" spans="1:8" ht="15">
      <c r="A899" s="295" t="s">
        <v>1132</v>
      </c>
      <c r="B899" s="295" t="s">
        <v>1133</v>
      </c>
      <c r="C899" s="296" t="s">
        <v>679</v>
      </c>
      <c r="D899" s="297" t="s">
        <v>100</v>
      </c>
      <c r="E899" s="297" t="s">
        <v>43</v>
      </c>
      <c r="F899" s="298" t="s">
        <v>113</v>
      </c>
      <c r="G899" s="298" t="str">
        <f aca="true" t="shared" si="14" ref="G899:G962">CONCATENATE(D899,E899,F899)</f>
        <v>190155</v>
      </c>
      <c r="H899" s="295" t="s">
        <v>68</v>
      </c>
    </row>
    <row r="900" spans="1:8" ht="15">
      <c r="A900" s="295" t="s">
        <v>1132</v>
      </c>
      <c r="B900" s="295" t="s">
        <v>1133</v>
      </c>
      <c r="C900" s="296" t="s">
        <v>1137</v>
      </c>
      <c r="D900" s="297" t="s">
        <v>100</v>
      </c>
      <c r="E900" s="297" t="s">
        <v>43</v>
      </c>
      <c r="F900" s="298" t="s">
        <v>114</v>
      </c>
      <c r="G900" s="298" t="str">
        <f t="shared" si="14"/>
        <v>190156</v>
      </c>
      <c r="H900" s="295" t="s">
        <v>68</v>
      </c>
    </row>
    <row r="901" spans="1:8" ht="15">
      <c r="A901" s="295" t="s">
        <v>1132</v>
      </c>
      <c r="B901" s="295" t="s">
        <v>1133</v>
      </c>
      <c r="C901" s="296" t="s">
        <v>1138</v>
      </c>
      <c r="D901" s="297" t="s">
        <v>100</v>
      </c>
      <c r="E901" s="297" t="s">
        <v>43</v>
      </c>
      <c r="F901" s="298" t="s">
        <v>116</v>
      </c>
      <c r="G901" s="298" t="str">
        <f t="shared" si="14"/>
        <v>190158</v>
      </c>
      <c r="H901" s="295" t="s">
        <v>68</v>
      </c>
    </row>
    <row r="902" spans="1:8" ht="15">
      <c r="A902" s="295" t="s">
        <v>1132</v>
      </c>
      <c r="B902" s="295" t="s">
        <v>160</v>
      </c>
      <c r="C902" s="296" t="s">
        <v>1139</v>
      </c>
      <c r="D902" s="297" t="s">
        <v>100</v>
      </c>
      <c r="E902" s="297" t="s">
        <v>84</v>
      </c>
      <c r="F902" s="298" t="s">
        <v>44</v>
      </c>
      <c r="G902" s="298" t="str">
        <f t="shared" si="14"/>
        <v>190250</v>
      </c>
      <c r="H902" s="295" t="s">
        <v>68</v>
      </c>
    </row>
    <row r="903" spans="1:8" ht="15">
      <c r="A903" s="295" t="s">
        <v>1132</v>
      </c>
      <c r="B903" s="295" t="s">
        <v>160</v>
      </c>
      <c r="C903" s="296" t="s">
        <v>1140</v>
      </c>
      <c r="D903" s="297" t="s">
        <v>100</v>
      </c>
      <c r="E903" s="297" t="s">
        <v>84</v>
      </c>
      <c r="F903" s="298" t="s">
        <v>109</v>
      </c>
      <c r="G903" s="298" t="str">
        <f t="shared" si="14"/>
        <v>190251</v>
      </c>
      <c r="H903" s="295" t="s">
        <v>68</v>
      </c>
    </row>
    <row r="904" spans="1:8" ht="15">
      <c r="A904" s="295" t="s">
        <v>1132</v>
      </c>
      <c r="B904" s="295" t="s">
        <v>160</v>
      </c>
      <c r="C904" s="296" t="s">
        <v>1141</v>
      </c>
      <c r="D904" s="297" t="s">
        <v>100</v>
      </c>
      <c r="E904" s="297" t="s">
        <v>84</v>
      </c>
      <c r="F904" s="298" t="s">
        <v>110</v>
      </c>
      <c r="G904" s="298" t="str">
        <f t="shared" si="14"/>
        <v>190252</v>
      </c>
      <c r="H904" s="295" t="s">
        <v>68</v>
      </c>
    </row>
    <row r="905" spans="1:8" ht="15">
      <c r="A905" s="295" t="s">
        <v>1132</v>
      </c>
      <c r="B905" s="295" t="s">
        <v>160</v>
      </c>
      <c r="C905" s="296" t="s">
        <v>1142</v>
      </c>
      <c r="D905" s="297" t="s">
        <v>100</v>
      </c>
      <c r="E905" s="297" t="s">
        <v>84</v>
      </c>
      <c r="F905" s="298" t="s">
        <v>112</v>
      </c>
      <c r="G905" s="298" t="str">
        <f t="shared" si="14"/>
        <v>190254</v>
      </c>
      <c r="H905" s="295" t="s">
        <v>68</v>
      </c>
    </row>
    <row r="906" spans="1:8" ht="15">
      <c r="A906" s="295" t="s">
        <v>1132</v>
      </c>
      <c r="B906" s="295" t="s">
        <v>160</v>
      </c>
      <c r="C906" s="296" t="s">
        <v>1143</v>
      </c>
      <c r="D906" s="297" t="s">
        <v>100</v>
      </c>
      <c r="E906" s="297" t="s">
        <v>84</v>
      </c>
      <c r="F906" s="298" t="s">
        <v>114</v>
      </c>
      <c r="G906" s="298" t="str">
        <f t="shared" si="14"/>
        <v>190256</v>
      </c>
      <c r="H906" s="295" t="s">
        <v>68</v>
      </c>
    </row>
    <row r="907" spans="1:8" ht="15">
      <c r="A907" s="295" t="s">
        <v>1132</v>
      </c>
      <c r="B907" s="295" t="s">
        <v>160</v>
      </c>
      <c r="C907" s="296" t="s">
        <v>505</v>
      </c>
      <c r="D907" s="297" t="s">
        <v>100</v>
      </c>
      <c r="E907" s="297" t="s">
        <v>84</v>
      </c>
      <c r="F907" s="298" t="s">
        <v>117</v>
      </c>
      <c r="G907" s="298" t="str">
        <f t="shared" si="14"/>
        <v>190259</v>
      </c>
      <c r="H907" s="295" t="s">
        <v>68</v>
      </c>
    </row>
    <row r="908" spans="1:8" ht="15">
      <c r="A908" s="295" t="s">
        <v>1132</v>
      </c>
      <c r="B908" s="295" t="s">
        <v>161</v>
      </c>
      <c r="C908" s="296" t="s">
        <v>1144</v>
      </c>
      <c r="D908" s="297" t="s">
        <v>100</v>
      </c>
      <c r="E908" s="297" t="s">
        <v>85</v>
      </c>
      <c r="F908" s="298" t="s">
        <v>44</v>
      </c>
      <c r="G908" s="298" t="str">
        <f t="shared" si="14"/>
        <v>190350</v>
      </c>
      <c r="H908" s="295" t="s">
        <v>68</v>
      </c>
    </row>
    <row r="909" spans="1:8" ht="15">
      <c r="A909" s="295" t="s">
        <v>1132</v>
      </c>
      <c r="B909" s="295" t="s">
        <v>161</v>
      </c>
      <c r="C909" s="296" t="s">
        <v>1145</v>
      </c>
      <c r="D909" s="297" t="s">
        <v>100</v>
      </c>
      <c r="E909" s="297" t="s">
        <v>85</v>
      </c>
      <c r="F909" s="298" t="s">
        <v>109</v>
      </c>
      <c r="G909" s="298" t="str">
        <f t="shared" si="14"/>
        <v>190351</v>
      </c>
      <c r="H909" s="295" t="s">
        <v>68</v>
      </c>
    </row>
    <row r="910" spans="1:8" ht="15">
      <c r="A910" s="295" t="s">
        <v>1132</v>
      </c>
      <c r="B910" s="295" t="s">
        <v>161</v>
      </c>
      <c r="C910" s="296" t="s">
        <v>1146</v>
      </c>
      <c r="D910" s="297" t="s">
        <v>100</v>
      </c>
      <c r="E910" s="297" t="s">
        <v>85</v>
      </c>
      <c r="F910" s="298" t="s">
        <v>110</v>
      </c>
      <c r="G910" s="298" t="str">
        <f t="shared" si="14"/>
        <v>190352</v>
      </c>
      <c r="H910" s="295" t="s">
        <v>68</v>
      </c>
    </row>
    <row r="911" spans="1:8" ht="15">
      <c r="A911" s="295" t="s">
        <v>1132</v>
      </c>
      <c r="B911" s="295" t="s">
        <v>1147</v>
      </c>
      <c r="C911" s="296" t="s">
        <v>1148</v>
      </c>
      <c r="D911" s="297" t="s">
        <v>100</v>
      </c>
      <c r="E911" s="297" t="s">
        <v>86</v>
      </c>
      <c r="F911" s="298" t="s">
        <v>44</v>
      </c>
      <c r="G911" s="298" t="str">
        <f t="shared" si="14"/>
        <v>190450</v>
      </c>
      <c r="H911" s="295" t="s">
        <v>68</v>
      </c>
    </row>
    <row r="912" spans="1:8" ht="15">
      <c r="A912" s="295" t="s">
        <v>1132</v>
      </c>
      <c r="B912" s="295" t="s">
        <v>1147</v>
      </c>
      <c r="C912" s="296" t="s">
        <v>416</v>
      </c>
      <c r="D912" s="297" t="s">
        <v>100</v>
      </c>
      <c r="E912" s="297" t="s">
        <v>86</v>
      </c>
      <c r="F912" s="298" t="s">
        <v>109</v>
      </c>
      <c r="G912" s="298" t="str">
        <f t="shared" si="14"/>
        <v>190451</v>
      </c>
      <c r="H912" s="295" t="s">
        <v>68</v>
      </c>
    </row>
    <row r="913" spans="1:8" ht="15">
      <c r="A913" s="295" t="s">
        <v>1132</v>
      </c>
      <c r="B913" s="295" t="s">
        <v>1147</v>
      </c>
      <c r="C913" s="296" t="s">
        <v>1149</v>
      </c>
      <c r="D913" s="297" t="s">
        <v>100</v>
      </c>
      <c r="E913" s="297" t="s">
        <v>86</v>
      </c>
      <c r="F913" s="298" t="s">
        <v>110</v>
      </c>
      <c r="G913" s="298" t="str">
        <f t="shared" si="14"/>
        <v>190452</v>
      </c>
      <c r="H913" s="295" t="s">
        <v>68</v>
      </c>
    </row>
    <row r="914" spans="1:8" ht="15">
      <c r="A914" s="295" t="s">
        <v>1132</v>
      </c>
      <c r="B914" s="295" t="s">
        <v>1150</v>
      </c>
      <c r="C914" s="296" t="s">
        <v>1151</v>
      </c>
      <c r="D914" s="297" t="s">
        <v>100</v>
      </c>
      <c r="E914" s="297" t="s">
        <v>87</v>
      </c>
      <c r="F914" s="298" t="s">
        <v>44</v>
      </c>
      <c r="G914" s="298" t="str">
        <f t="shared" si="14"/>
        <v>190550</v>
      </c>
      <c r="H914" s="295" t="s">
        <v>156</v>
      </c>
    </row>
    <row r="915" spans="1:8" ht="15">
      <c r="A915" s="295" t="s">
        <v>1132</v>
      </c>
      <c r="B915" s="295" t="s">
        <v>1150</v>
      </c>
      <c r="C915" s="296" t="s">
        <v>1152</v>
      </c>
      <c r="D915" s="297" t="s">
        <v>100</v>
      </c>
      <c r="E915" s="297" t="s">
        <v>87</v>
      </c>
      <c r="F915" s="298" t="s">
        <v>109</v>
      </c>
      <c r="G915" s="298" t="str">
        <f t="shared" si="14"/>
        <v>190551</v>
      </c>
      <c r="H915" s="295" t="s">
        <v>68</v>
      </c>
    </row>
    <row r="916" spans="1:8" ht="15">
      <c r="A916" s="295" t="s">
        <v>1132</v>
      </c>
      <c r="B916" s="295" t="s">
        <v>1150</v>
      </c>
      <c r="C916" s="296" t="s">
        <v>1153</v>
      </c>
      <c r="D916" s="297" t="s">
        <v>100</v>
      </c>
      <c r="E916" s="297" t="s">
        <v>87</v>
      </c>
      <c r="F916" s="298" t="s">
        <v>111</v>
      </c>
      <c r="G916" s="298" t="str">
        <f t="shared" si="14"/>
        <v>190553</v>
      </c>
      <c r="H916" s="295" t="s">
        <v>68</v>
      </c>
    </row>
    <row r="917" spans="1:8" ht="15">
      <c r="A917" s="295" t="s">
        <v>1132</v>
      </c>
      <c r="B917" s="295" t="s">
        <v>1154</v>
      </c>
      <c r="C917" s="296" t="s">
        <v>1155</v>
      </c>
      <c r="D917" s="297" t="s">
        <v>100</v>
      </c>
      <c r="E917" s="297" t="s">
        <v>88</v>
      </c>
      <c r="F917" s="298" t="s">
        <v>44</v>
      </c>
      <c r="G917" s="298" t="str">
        <f t="shared" si="14"/>
        <v>190650</v>
      </c>
      <c r="H917" s="295" t="s">
        <v>68</v>
      </c>
    </row>
    <row r="918" spans="1:8" ht="15">
      <c r="A918" s="295" t="s">
        <v>1132</v>
      </c>
      <c r="B918" s="295" t="s">
        <v>1154</v>
      </c>
      <c r="C918" s="296" t="s">
        <v>1156</v>
      </c>
      <c r="D918" s="297" t="s">
        <v>100</v>
      </c>
      <c r="E918" s="297" t="s">
        <v>88</v>
      </c>
      <c r="F918" s="298" t="s">
        <v>109</v>
      </c>
      <c r="G918" s="298" t="str">
        <f t="shared" si="14"/>
        <v>190651</v>
      </c>
      <c r="H918" s="295" t="s">
        <v>68</v>
      </c>
    </row>
    <row r="919" spans="1:8" ht="15">
      <c r="A919" s="295" t="s">
        <v>1132</v>
      </c>
      <c r="B919" s="295" t="s">
        <v>1154</v>
      </c>
      <c r="C919" s="296" t="s">
        <v>1157</v>
      </c>
      <c r="D919" s="297" t="s">
        <v>100</v>
      </c>
      <c r="E919" s="297" t="s">
        <v>88</v>
      </c>
      <c r="F919" s="298" t="s">
        <v>110</v>
      </c>
      <c r="G919" s="298" t="str">
        <f t="shared" si="14"/>
        <v>190652</v>
      </c>
      <c r="H919" s="295" t="s">
        <v>68</v>
      </c>
    </row>
    <row r="920" spans="1:8" ht="15">
      <c r="A920" s="295" t="s">
        <v>1132</v>
      </c>
      <c r="B920" s="295" t="s">
        <v>1154</v>
      </c>
      <c r="C920" s="296" t="s">
        <v>1158</v>
      </c>
      <c r="D920" s="297" t="s">
        <v>100</v>
      </c>
      <c r="E920" s="297" t="s">
        <v>88</v>
      </c>
      <c r="F920" s="298" t="s">
        <v>111</v>
      </c>
      <c r="G920" s="298" t="str">
        <f t="shared" si="14"/>
        <v>190653</v>
      </c>
      <c r="H920" s="295" t="s">
        <v>68</v>
      </c>
    </row>
    <row r="921" spans="1:8" ht="15">
      <c r="A921" s="295" t="s">
        <v>1132</v>
      </c>
      <c r="B921" s="295" t="s">
        <v>1159</v>
      </c>
      <c r="C921" s="296" t="s">
        <v>1160</v>
      </c>
      <c r="D921" s="297" t="s">
        <v>100</v>
      </c>
      <c r="E921" s="297" t="s">
        <v>89</v>
      </c>
      <c r="F921" s="298" t="s">
        <v>44</v>
      </c>
      <c r="G921" s="298" t="str">
        <f t="shared" si="14"/>
        <v>190750</v>
      </c>
      <c r="H921" s="295" t="s">
        <v>68</v>
      </c>
    </row>
    <row r="922" spans="1:8" ht="15">
      <c r="A922" s="295" t="s">
        <v>1132</v>
      </c>
      <c r="B922" s="295" t="s">
        <v>1161</v>
      </c>
      <c r="C922" s="296" t="s">
        <v>1161</v>
      </c>
      <c r="D922" s="297" t="s">
        <v>100</v>
      </c>
      <c r="E922" s="297" t="s">
        <v>90</v>
      </c>
      <c r="F922" s="298" t="s">
        <v>44</v>
      </c>
      <c r="G922" s="298" t="str">
        <f t="shared" si="14"/>
        <v>190850</v>
      </c>
      <c r="H922" s="295" t="s">
        <v>68</v>
      </c>
    </row>
    <row r="923" spans="1:8" ht="15">
      <c r="A923" s="295" t="s">
        <v>1132</v>
      </c>
      <c r="B923" s="295" t="s">
        <v>1161</v>
      </c>
      <c r="C923" s="296" t="s">
        <v>1162</v>
      </c>
      <c r="D923" s="297" t="s">
        <v>100</v>
      </c>
      <c r="E923" s="297" t="s">
        <v>90</v>
      </c>
      <c r="F923" s="298" t="s">
        <v>109</v>
      </c>
      <c r="G923" s="298" t="str">
        <f t="shared" si="14"/>
        <v>190851</v>
      </c>
      <c r="H923" s="295" t="s">
        <v>68</v>
      </c>
    </row>
    <row r="924" spans="1:8" ht="15">
      <c r="A924" s="295" t="s">
        <v>1132</v>
      </c>
      <c r="B924" s="295" t="s">
        <v>1161</v>
      </c>
      <c r="C924" s="296" t="s">
        <v>1163</v>
      </c>
      <c r="D924" s="297" t="s">
        <v>100</v>
      </c>
      <c r="E924" s="297" t="s">
        <v>90</v>
      </c>
      <c r="F924" s="298" t="s">
        <v>110</v>
      </c>
      <c r="G924" s="298" t="str">
        <f t="shared" si="14"/>
        <v>190852</v>
      </c>
      <c r="H924" s="295" t="s">
        <v>68</v>
      </c>
    </row>
    <row r="925" spans="1:8" ht="15">
      <c r="A925" s="295" t="s">
        <v>1132</v>
      </c>
      <c r="B925" s="295" t="s">
        <v>1161</v>
      </c>
      <c r="C925" s="296" t="s">
        <v>1164</v>
      </c>
      <c r="D925" s="297" t="s">
        <v>100</v>
      </c>
      <c r="E925" s="297" t="s">
        <v>90</v>
      </c>
      <c r="F925" s="298" t="s">
        <v>111</v>
      </c>
      <c r="G925" s="298" t="str">
        <f t="shared" si="14"/>
        <v>190853</v>
      </c>
      <c r="H925" s="295" t="s">
        <v>68</v>
      </c>
    </row>
    <row r="926" spans="1:8" ht="15">
      <c r="A926" s="295" t="s">
        <v>1132</v>
      </c>
      <c r="B926" s="295" t="s">
        <v>1161</v>
      </c>
      <c r="C926" s="296" t="s">
        <v>1165</v>
      </c>
      <c r="D926" s="297" t="s">
        <v>100</v>
      </c>
      <c r="E926" s="297" t="s">
        <v>90</v>
      </c>
      <c r="F926" s="298" t="s">
        <v>112</v>
      </c>
      <c r="G926" s="298" t="str">
        <f t="shared" si="14"/>
        <v>190854</v>
      </c>
      <c r="H926" s="295" t="s">
        <v>68</v>
      </c>
    </row>
    <row r="927" spans="1:8" ht="15">
      <c r="A927" s="295" t="s">
        <v>1132</v>
      </c>
      <c r="B927" s="295" t="s">
        <v>162</v>
      </c>
      <c r="C927" s="296" t="s">
        <v>162</v>
      </c>
      <c r="D927" s="297" t="s">
        <v>100</v>
      </c>
      <c r="E927" s="297" t="s">
        <v>91</v>
      </c>
      <c r="F927" s="298" t="s">
        <v>44</v>
      </c>
      <c r="G927" s="298" t="str">
        <f t="shared" si="14"/>
        <v>190950</v>
      </c>
      <c r="H927" s="295" t="s">
        <v>68</v>
      </c>
    </row>
    <row r="928" spans="1:8" ht="15">
      <c r="A928" s="295" t="s">
        <v>1132</v>
      </c>
      <c r="B928" s="295" t="s">
        <v>162</v>
      </c>
      <c r="C928" s="296" t="s">
        <v>563</v>
      </c>
      <c r="D928" s="297" t="s">
        <v>100</v>
      </c>
      <c r="E928" s="297" t="s">
        <v>91</v>
      </c>
      <c r="F928" s="298" t="s">
        <v>109</v>
      </c>
      <c r="G928" s="298" t="str">
        <f t="shared" si="14"/>
        <v>190951</v>
      </c>
      <c r="H928" s="295" t="s">
        <v>68</v>
      </c>
    </row>
    <row r="929" spans="1:8" ht="15">
      <c r="A929" s="295" t="s">
        <v>1132</v>
      </c>
      <c r="B929" s="295" t="s">
        <v>162</v>
      </c>
      <c r="C929" s="296" t="s">
        <v>1166</v>
      </c>
      <c r="D929" s="297" t="s">
        <v>100</v>
      </c>
      <c r="E929" s="297" t="s">
        <v>91</v>
      </c>
      <c r="F929" s="298" t="s">
        <v>110</v>
      </c>
      <c r="G929" s="298" t="str">
        <f t="shared" si="14"/>
        <v>190952</v>
      </c>
      <c r="H929" s="295" t="s">
        <v>68</v>
      </c>
    </row>
    <row r="930" spans="1:8" ht="15">
      <c r="A930" s="295" t="s">
        <v>1167</v>
      </c>
      <c r="B930" s="295" t="s">
        <v>1168</v>
      </c>
      <c r="C930" s="296" t="s">
        <v>1169</v>
      </c>
      <c r="D930" s="297" t="s">
        <v>101</v>
      </c>
      <c r="E930" s="297" t="s">
        <v>43</v>
      </c>
      <c r="F930" s="298" t="s">
        <v>44</v>
      </c>
      <c r="G930" s="298" t="str">
        <f t="shared" si="14"/>
        <v>200150</v>
      </c>
      <c r="H930" s="295" t="s">
        <v>156</v>
      </c>
    </row>
    <row r="931" spans="1:8" ht="15">
      <c r="A931" s="295" t="s">
        <v>1167</v>
      </c>
      <c r="B931" s="295" t="s">
        <v>1168</v>
      </c>
      <c r="C931" s="296" t="s">
        <v>1170</v>
      </c>
      <c r="D931" s="297" t="s">
        <v>101</v>
      </c>
      <c r="E931" s="297" t="s">
        <v>43</v>
      </c>
      <c r="F931" s="298" t="s">
        <v>109</v>
      </c>
      <c r="G931" s="298" t="str">
        <f t="shared" si="14"/>
        <v>200151</v>
      </c>
      <c r="H931" s="295" t="s">
        <v>156</v>
      </c>
    </row>
    <row r="932" spans="1:8" ht="15">
      <c r="A932" s="295" t="s">
        <v>1167</v>
      </c>
      <c r="B932" s="295" t="s">
        <v>1168</v>
      </c>
      <c r="C932" s="296" t="s">
        <v>1171</v>
      </c>
      <c r="D932" s="297" t="s">
        <v>101</v>
      </c>
      <c r="E932" s="297" t="s">
        <v>43</v>
      </c>
      <c r="F932" s="298" t="s">
        <v>110</v>
      </c>
      <c r="G932" s="298" t="str">
        <f t="shared" si="14"/>
        <v>200152</v>
      </c>
      <c r="H932" s="295" t="s">
        <v>68</v>
      </c>
    </row>
    <row r="933" spans="1:8" ht="15">
      <c r="A933" s="295" t="s">
        <v>1167</v>
      </c>
      <c r="B933" s="295" t="s">
        <v>1172</v>
      </c>
      <c r="C933" s="296" t="s">
        <v>1173</v>
      </c>
      <c r="D933" s="297" t="s">
        <v>101</v>
      </c>
      <c r="E933" s="297" t="s">
        <v>84</v>
      </c>
      <c r="F933" s="298" t="s">
        <v>44</v>
      </c>
      <c r="G933" s="298" t="str">
        <f t="shared" si="14"/>
        <v>200250</v>
      </c>
      <c r="H933" s="295" t="s">
        <v>156</v>
      </c>
    </row>
    <row r="934" spans="1:8" ht="15">
      <c r="A934" s="295" t="s">
        <v>1167</v>
      </c>
      <c r="B934" s="295" t="s">
        <v>1172</v>
      </c>
      <c r="C934" s="296" t="s">
        <v>1174</v>
      </c>
      <c r="D934" s="297" t="s">
        <v>101</v>
      </c>
      <c r="E934" s="297" t="s">
        <v>84</v>
      </c>
      <c r="F934" s="298" t="s">
        <v>109</v>
      </c>
      <c r="G934" s="298" t="str">
        <f t="shared" si="14"/>
        <v>200251</v>
      </c>
      <c r="H934" s="295" t="s">
        <v>68</v>
      </c>
    </row>
    <row r="935" spans="1:8" ht="15">
      <c r="A935" s="295" t="s">
        <v>1167</v>
      </c>
      <c r="B935" s="295" t="s">
        <v>1175</v>
      </c>
      <c r="C935" s="296" t="s">
        <v>1176</v>
      </c>
      <c r="D935" s="297" t="s">
        <v>101</v>
      </c>
      <c r="E935" s="297" t="s">
        <v>85</v>
      </c>
      <c r="F935" s="298" t="s">
        <v>44</v>
      </c>
      <c r="G935" s="298" t="str">
        <f t="shared" si="14"/>
        <v>200350</v>
      </c>
      <c r="H935" s="295" t="s">
        <v>156</v>
      </c>
    </row>
    <row r="936" spans="1:8" ht="15">
      <c r="A936" s="295" t="s">
        <v>1167</v>
      </c>
      <c r="B936" s="295" t="s">
        <v>1175</v>
      </c>
      <c r="C936" s="296" t="s">
        <v>563</v>
      </c>
      <c r="D936" s="297" t="s">
        <v>101</v>
      </c>
      <c r="E936" s="297" t="s">
        <v>85</v>
      </c>
      <c r="F936" s="298" t="s">
        <v>109</v>
      </c>
      <c r="G936" s="298" t="str">
        <f t="shared" si="14"/>
        <v>200351</v>
      </c>
      <c r="H936" s="295" t="s">
        <v>68</v>
      </c>
    </row>
    <row r="937" spans="1:8" ht="15">
      <c r="A937" s="295" t="s">
        <v>1167</v>
      </c>
      <c r="B937" s="295" t="s">
        <v>1175</v>
      </c>
      <c r="C937" s="296" t="s">
        <v>1177</v>
      </c>
      <c r="D937" s="297" t="s">
        <v>101</v>
      </c>
      <c r="E937" s="297" t="s">
        <v>85</v>
      </c>
      <c r="F937" s="298" t="s">
        <v>110</v>
      </c>
      <c r="G937" s="298" t="str">
        <f t="shared" si="14"/>
        <v>200352</v>
      </c>
      <c r="H937" s="295" t="s">
        <v>68</v>
      </c>
    </row>
    <row r="938" spans="1:8" ht="15">
      <c r="A938" s="295" t="s">
        <v>1178</v>
      </c>
      <c r="B938" s="295" t="s">
        <v>1179</v>
      </c>
      <c r="C938" s="296" t="s">
        <v>1180</v>
      </c>
      <c r="D938" s="297" t="s">
        <v>102</v>
      </c>
      <c r="E938" s="297" t="s">
        <v>43</v>
      </c>
      <c r="F938" s="298" t="s">
        <v>44</v>
      </c>
      <c r="G938" s="298" t="str">
        <f t="shared" si="14"/>
        <v>210150</v>
      </c>
      <c r="H938" s="295" t="s">
        <v>68</v>
      </c>
    </row>
    <row r="939" spans="1:8" ht="15">
      <c r="A939" s="295" t="s">
        <v>1178</v>
      </c>
      <c r="B939" s="295" t="s">
        <v>1179</v>
      </c>
      <c r="C939" s="296" t="s">
        <v>1181</v>
      </c>
      <c r="D939" s="297" t="s">
        <v>102</v>
      </c>
      <c r="E939" s="297" t="s">
        <v>43</v>
      </c>
      <c r="F939" s="298" t="s">
        <v>110</v>
      </c>
      <c r="G939" s="298" t="str">
        <f t="shared" si="14"/>
        <v>210152</v>
      </c>
      <c r="H939" s="295" t="s">
        <v>68</v>
      </c>
    </row>
    <row r="940" spans="1:8" ht="15">
      <c r="A940" s="295" t="s">
        <v>1178</v>
      </c>
      <c r="B940" s="295" t="s">
        <v>1179</v>
      </c>
      <c r="C940" s="296" t="s">
        <v>1182</v>
      </c>
      <c r="D940" s="297" t="s">
        <v>102</v>
      </c>
      <c r="E940" s="297" t="s">
        <v>43</v>
      </c>
      <c r="F940" s="298" t="s">
        <v>111</v>
      </c>
      <c r="G940" s="298" t="str">
        <f t="shared" si="14"/>
        <v>210153</v>
      </c>
      <c r="H940" s="295" t="s">
        <v>68</v>
      </c>
    </row>
    <row r="941" spans="1:8" ht="15">
      <c r="A941" s="295" t="s">
        <v>1178</v>
      </c>
      <c r="B941" s="295" t="s">
        <v>1179</v>
      </c>
      <c r="C941" s="296" t="s">
        <v>1183</v>
      </c>
      <c r="D941" s="297" t="s">
        <v>102</v>
      </c>
      <c r="E941" s="297" t="s">
        <v>43</v>
      </c>
      <c r="F941" s="298" t="s">
        <v>113</v>
      </c>
      <c r="G941" s="298" t="str">
        <f t="shared" si="14"/>
        <v>210155</v>
      </c>
      <c r="H941" s="295" t="s">
        <v>68</v>
      </c>
    </row>
    <row r="942" spans="1:8" ht="15">
      <c r="A942" s="295" t="s">
        <v>1178</v>
      </c>
      <c r="B942" s="295" t="s">
        <v>1179</v>
      </c>
      <c r="C942" s="296" t="s">
        <v>1184</v>
      </c>
      <c r="D942" s="297" t="s">
        <v>102</v>
      </c>
      <c r="E942" s="297" t="s">
        <v>43</v>
      </c>
      <c r="F942" s="298" t="s">
        <v>114</v>
      </c>
      <c r="G942" s="298" t="str">
        <f t="shared" si="14"/>
        <v>210156</v>
      </c>
      <c r="H942" s="295" t="s">
        <v>68</v>
      </c>
    </row>
    <row r="943" spans="1:8" ht="15">
      <c r="A943" s="295" t="s">
        <v>1178</v>
      </c>
      <c r="B943" s="295" t="s">
        <v>1179</v>
      </c>
      <c r="C943" s="296" t="s">
        <v>1185</v>
      </c>
      <c r="D943" s="297" t="s">
        <v>102</v>
      </c>
      <c r="E943" s="297" t="s">
        <v>43</v>
      </c>
      <c r="F943" s="298" t="s">
        <v>115</v>
      </c>
      <c r="G943" s="298" t="str">
        <f t="shared" si="14"/>
        <v>210157</v>
      </c>
      <c r="H943" s="295" t="s">
        <v>68</v>
      </c>
    </row>
    <row r="944" spans="1:8" ht="15">
      <c r="A944" s="295" t="s">
        <v>1178</v>
      </c>
      <c r="B944" s="295" t="s">
        <v>1179</v>
      </c>
      <c r="C944" s="296" t="s">
        <v>1186</v>
      </c>
      <c r="D944" s="297" t="s">
        <v>102</v>
      </c>
      <c r="E944" s="297" t="s">
        <v>43</v>
      </c>
      <c r="F944" s="298" t="s">
        <v>116</v>
      </c>
      <c r="G944" s="298" t="str">
        <f t="shared" si="14"/>
        <v>210158</v>
      </c>
      <c r="H944" s="295" t="s">
        <v>68</v>
      </c>
    </row>
    <row r="945" spans="1:8" ht="15">
      <c r="A945" s="295" t="s">
        <v>1178</v>
      </c>
      <c r="B945" s="295" t="s">
        <v>1187</v>
      </c>
      <c r="C945" s="296" t="s">
        <v>1188</v>
      </c>
      <c r="D945" s="297" t="s">
        <v>102</v>
      </c>
      <c r="E945" s="297" t="s">
        <v>84</v>
      </c>
      <c r="F945" s="298" t="s">
        <v>44</v>
      </c>
      <c r="G945" s="298" t="str">
        <f t="shared" si="14"/>
        <v>210250</v>
      </c>
      <c r="H945" s="295" t="s">
        <v>68</v>
      </c>
    </row>
    <row r="946" spans="1:8" ht="15">
      <c r="A946" s="295" t="s">
        <v>1178</v>
      </c>
      <c r="B946" s="295" t="s">
        <v>1187</v>
      </c>
      <c r="C946" s="296" t="s">
        <v>1189</v>
      </c>
      <c r="D946" s="297" t="s">
        <v>102</v>
      </c>
      <c r="E946" s="297" t="s">
        <v>84</v>
      </c>
      <c r="F946" s="298" t="s">
        <v>109</v>
      </c>
      <c r="G946" s="298" t="str">
        <f t="shared" si="14"/>
        <v>210251</v>
      </c>
      <c r="H946" s="295" t="s">
        <v>68</v>
      </c>
    </row>
    <row r="947" spans="1:8" ht="15">
      <c r="A947" s="295" t="s">
        <v>1178</v>
      </c>
      <c r="B947" s="295" t="s">
        <v>1187</v>
      </c>
      <c r="C947" s="296" t="s">
        <v>1187</v>
      </c>
      <c r="D947" s="297" t="s">
        <v>102</v>
      </c>
      <c r="E947" s="297" t="s">
        <v>84</v>
      </c>
      <c r="F947" s="298" t="s">
        <v>110</v>
      </c>
      <c r="G947" s="298" t="str">
        <f t="shared" si="14"/>
        <v>210252</v>
      </c>
      <c r="H947" s="295" t="s">
        <v>68</v>
      </c>
    </row>
    <row r="948" spans="1:8" ht="15">
      <c r="A948" s="295" t="s">
        <v>1178</v>
      </c>
      <c r="B948" s="295" t="s">
        <v>1187</v>
      </c>
      <c r="C948" s="296" t="s">
        <v>1190</v>
      </c>
      <c r="D948" s="297" t="s">
        <v>102</v>
      </c>
      <c r="E948" s="297" t="s">
        <v>84</v>
      </c>
      <c r="F948" s="298" t="s">
        <v>112</v>
      </c>
      <c r="G948" s="298" t="str">
        <f t="shared" si="14"/>
        <v>210254</v>
      </c>
      <c r="H948" s="295" t="s">
        <v>68</v>
      </c>
    </row>
    <row r="949" spans="1:8" ht="15">
      <c r="A949" s="295" t="s">
        <v>1178</v>
      </c>
      <c r="B949" s="295" t="s">
        <v>1191</v>
      </c>
      <c r="C949" s="296" t="s">
        <v>1192</v>
      </c>
      <c r="D949" s="297" t="s">
        <v>102</v>
      </c>
      <c r="E949" s="297" t="s">
        <v>85</v>
      </c>
      <c r="F949" s="298" t="s">
        <v>44</v>
      </c>
      <c r="G949" s="298" t="str">
        <f t="shared" si="14"/>
        <v>210350</v>
      </c>
      <c r="H949" s="295" t="s">
        <v>68</v>
      </c>
    </row>
    <row r="950" spans="1:8" ht="15">
      <c r="A950" s="295" t="s">
        <v>1178</v>
      </c>
      <c r="B950" s="295" t="s">
        <v>1191</v>
      </c>
      <c r="C950" s="296" t="s">
        <v>1193</v>
      </c>
      <c r="D950" s="297" t="s">
        <v>102</v>
      </c>
      <c r="E950" s="297" t="s">
        <v>85</v>
      </c>
      <c r="F950" s="298" t="s">
        <v>109</v>
      </c>
      <c r="G950" s="298" t="str">
        <f t="shared" si="14"/>
        <v>210351</v>
      </c>
      <c r="H950" s="295" t="s">
        <v>68</v>
      </c>
    </row>
    <row r="951" spans="1:8" ht="15">
      <c r="A951" s="295" t="s">
        <v>1178</v>
      </c>
      <c r="B951" s="295" t="s">
        <v>1191</v>
      </c>
      <c r="C951" s="296" t="s">
        <v>1194</v>
      </c>
      <c r="D951" s="297" t="s">
        <v>102</v>
      </c>
      <c r="E951" s="297" t="s">
        <v>85</v>
      </c>
      <c r="F951" s="298" t="s">
        <v>110</v>
      </c>
      <c r="G951" s="298" t="str">
        <f t="shared" si="14"/>
        <v>210352</v>
      </c>
      <c r="H951" s="295" t="s">
        <v>68</v>
      </c>
    </row>
    <row r="952" spans="1:8" ht="15">
      <c r="A952" s="295" t="s">
        <v>1178</v>
      </c>
      <c r="B952" s="295" t="s">
        <v>1191</v>
      </c>
      <c r="C952" s="296" t="s">
        <v>1195</v>
      </c>
      <c r="D952" s="297" t="s">
        <v>102</v>
      </c>
      <c r="E952" s="297" t="s">
        <v>85</v>
      </c>
      <c r="F952" s="298" t="s">
        <v>111</v>
      </c>
      <c r="G952" s="298" t="str">
        <f t="shared" si="14"/>
        <v>210353</v>
      </c>
      <c r="H952" s="295" t="s">
        <v>68</v>
      </c>
    </row>
    <row r="953" spans="1:8" ht="15">
      <c r="A953" s="295" t="s">
        <v>1178</v>
      </c>
      <c r="B953" s="295" t="s">
        <v>1191</v>
      </c>
      <c r="C953" s="296" t="s">
        <v>1196</v>
      </c>
      <c r="D953" s="297" t="s">
        <v>102</v>
      </c>
      <c r="E953" s="297" t="s">
        <v>85</v>
      </c>
      <c r="F953" s="298" t="s">
        <v>112</v>
      </c>
      <c r="G953" s="298" t="str">
        <f t="shared" si="14"/>
        <v>210354</v>
      </c>
      <c r="H953" s="295" t="s">
        <v>68</v>
      </c>
    </row>
    <row r="954" spans="1:8" ht="15">
      <c r="A954" s="295" t="s">
        <v>1178</v>
      </c>
      <c r="B954" s="295" t="s">
        <v>1197</v>
      </c>
      <c r="C954" s="296" t="s">
        <v>1197</v>
      </c>
      <c r="D954" s="297" t="s">
        <v>102</v>
      </c>
      <c r="E954" s="297" t="s">
        <v>86</v>
      </c>
      <c r="F954" s="298" t="s">
        <v>44</v>
      </c>
      <c r="G954" s="298" t="str">
        <f t="shared" si="14"/>
        <v>210450</v>
      </c>
      <c r="H954" s="295" t="s">
        <v>68</v>
      </c>
    </row>
    <row r="955" spans="1:8" ht="15">
      <c r="A955" s="295" t="s">
        <v>1178</v>
      </c>
      <c r="B955" s="295" t="s">
        <v>1197</v>
      </c>
      <c r="C955" s="296" t="s">
        <v>1198</v>
      </c>
      <c r="D955" s="297" t="s">
        <v>102</v>
      </c>
      <c r="E955" s="297" t="s">
        <v>86</v>
      </c>
      <c r="F955" s="298" t="s">
        <v>109</v>
      </c>
      <c r="G955" s="298" t="str">
        <f t="shared" si="14"/>
        <v>210451</v>
      </c>
      <c r="H955" s="295" t="s">
        <v>68</v>
      </c>
    </row>
    <row r="956" spans="1:8" ht="15">
      <c r="A956" s="295" t="s">
        <v>1178</v>
      </c>
      <c r="B956" s="295" t="s">
        <v>1197</v>
      </c>
      <c r="C956" s="296" t="s">
        <v>1199</v>
      </c>
      <c r="D956" s="297" t="s">
        <v>102</v>
      </c>
      <c r="E956" s="297" t="s">
        <v>86</v>
      </c>
      <c r="F956" s="298" t="s">
        <v>110</v>
      </c>
      <c r="G956" s="298" t="str">
        <f t="shared" si="14"/>
        <v>210452</v>
      </c>
      <c r="H956" s="295" t="s">
        <v>68</v>
      </c>
    </row>
    <row r="957" spans="1:8" ht="15">
      <c r="A957" s="295" t="s">
        <v>1178</v>
      </c>
      <c r="B957" s="295" t="s">
        <v>1197</v>
      </c>
      <c r="C957" s="296" t="s">
        <v>1200</v>
      </c>
      <c r="D957" s="297" t="s">
        <v>102</v>
      </c>
      <c r="E957" s="297" t="s">
        <v>86</v>
      </c>
      <c r="F957" s="298" t="s">
        <v>111</v>
      </c>
      <c r="G957" s="298" t="str">
        <f t="shared" si="14"/>
        <v>210453</v>
      </c>
      <c r="H957" s="295" t="s">
        <v>68</v>
      </c>
    </row>
    <row r="958" spans="1:8" ht="15">
      <c r="A958" s="295" t="s">
        <v>1178</v>
      </c>
      <c r="B958" s="295" t="s">
        <v>1197</v>
      </c>
      <c r="C958" s="296" t="s">
        <v>1201</v>
      </c>
      <c r="D958" s="297" t="s">
        <v>102</v>
      </c>
      <c r="E958" s="297" t="s">
        <v>86</v>
      </c>
      <c r="F958" s="298" t="s">
        <v>112</v>
      </c>
      <c r="G958" s="298" t="str">
        <f t="shared" si="14"/>
        <v>210454</v>
      </c>
      <c r="H958" s="295" t="s">
        <v>68</v>
      </c>
    </row>
    <row r="959" spans="1:8" ht="15">
      <c r="A959" s="295" t="s">
        <v>1178</v>
      </c>
      <c r="B959" s="295" t="s">
        <v>1197</v>
      </c>
      <c r="C959" s="296" t="s">
        <v>1202</v>
      </c>
      <c r="D959" s="297" t="s">
        <v>102</v>
      </c>
      <c r="E959" s="297" t="s">
        <v>86</v>
      </c>
      <c r="F959" s="298" t="s">
        <v>113</v>
      </c>
      <c r="G959" s="298" t="str">
        <f t="shared" si="14"/>
        <v>210455</v>
      </c>
      <c r="H959" s="295" t="s">
        <v>68</v>
      </c>
    </row>
    <row r="960" spans="1:8" ht="15">
      <c r="A960" s="295" t="s">
        <v>1178</v>
      </c>
      <c r="B960" s="295" t="s">
        <v>1178</v>
      </c>
      <c r="C960" s="296" t="s">
        <v>1203</v>
      </c>
      <c r="D960" s="297" t="s">
        <v>102</v>
      </c>
      <c r="E960" s="297" t="s">
        <v>87</v>
      </c>
      <c r="F960" s="298" t="s">
        <v>44</v>
      </c>
      <c r="G960" s="298" t="str">
        <f t="shared" si="14"/>
        <v>210550</v>
      </c>
      <c r="H960" s="295" t="s">
        <v>68</v>
      </c>
    </row>
    <row r="961" spans="1:8" ht="15">
      <c r="A961" s="295" t="s">
        <v>1178</v>
      </c>
      <c r="B961" s="295" t="s">
        <v>1178</v>
      </c>
      <c r="C961" s="296" t="s">
        <v>1204</v>
      </c>
      <c r="D961" s="297" t="s">
        <v>102</v>
      </c>
      <c r="E961" s="297" t="s">
        <v>87</v>
      </c>
      <c r="F961" s="298" t="s">
        <v>109</v>
      </c>
      <c r="G961" s="298" t="str">
        <f t="shared" si="14"/>
        <v>210551</v>
      </c>
      <c r="H961" s="295" t="s">
        <v>68</v>
      </c>
    </row>
    <row r="962" spans="1:8" ht="15">
      <c r="A962" s="295" t="s">
        <v>1178</v>
      </c>
      <c r="B962" s="295" t="s">
        <v>1178</v>
      </c>
      <c r="C962" s="296" t="s">
        <v>1205</v>
      </c>
      <c r="D962" s="297" t="s">
        <v>102</v>
      </c>
      <c r="E962" s="297" t="s">
        <v>87</v>
      </c>
      <c r="F962" s="298" t="s">
        <v>110</v>
      </c>
      <c r="G962" s="298" t="str">
        <f t="shared" si="14"/>
        <v>210552</v>
      </c>
      <c r="H962" s="295" t="s">
        <v>68</v>
      </c>
    </row>
    <row r="963" spans="1:8" ht="15">
      <c r="A963" s="295" t="s">
        <v>1178</v>
      </c>
      <c r="B963" s="295" t="s">
        <v>1178</v>
      </c>
      <c r="C963" s="296" t="s">
        <v>1206</v>
      </c>
      <c r="D963" s="297" t="s">
        <v>102</v>
      </c>
      <c r="E963" s="297" t="s">
        <v>87</v>
      </c>
      <c r="F963" s="298" t="s">
        <v>111</v>
      </c>
      <c r="G963" s="298" t="str">
        <f aca="true" t="shared" si="15" ref="G963:G1025">CONCATENATE(D963,E963,F963)</f>
        <v>210553</v>
      </c>
      <c r="H963" s="295" t="s">
        <v>68</v>
      </c>
    </row>
    <row r="964" spans="1:8" ht="15">
      <c r="A964" s="295" t="s">
        <v>1178</v>
      </c>
      <c r="B964" s="295" t="s">
        <v>1178</v>
      </c>
      <c r="C964" s="296" t="s">
        <v>1207</v>
      </c>
      <c r="D964" s="297" t="s">
        <v>102</v>
      </c>
      <c r="E964" s="297" t="s">
        <v>87</v>
      </c>
      <c r="F964" s="298" t="s">
        <v>112</v>
      </c>
      <c r="G964" s="298" t="str">
        <f t="shared" si="15"/>
        <v>210554</v>
      </c>
      <c r="H964" s="295" t="s">
        <v>68</v>
      </c>
    </row>
    <row r="965" spans="1:8" ht="15">
      <c r="A965" s="295" t="s">
        <v>1178</v>
      </c>
      <c r="B965" s="295" t="s">
        <v>1208</v>
      </c>
      <c r="C965" s="296" t="s">
        <v>1209</v>
      </c>
      <c r="D965" s="297" t="s">
        <v>102</v>
      </c>
      <c r="E965" s="297" t="s">
        <v>88</v>
      </c>
      <c r="F965" s="298" t="s">
        <v>44</v>
      </c>
      <c r="G965" s="298" t="str">
        <f t="shared" si="15"/>
        <v>210650</v>
      </c>
      <c r="H965" s="295" t="s">
        <v>68</v>
      </c>
    </row>
    <row r="966" spans="1:8" ht="15">
      <c r="A966" s="295" t="s">
        <v>1178</v>
      </c>
      <c r="B966" s="295" t="s">
        <v>1208</v>
      </c>
      <c r="C966" s="296" t="s">
        <v>1210</v>
      </c>
      <c r="D966" s="297" t="s">
        <v>102</v>
      </c>
      <c r="E966" s="297" t="s">
        <v>88</v>
      </c>
      <c r="F966" s="298" t="s">
        <v>109</v>
      </c>
      <c r="G966" s="298" t="str">
        <f t="shared" si="15"/>
        <v>210651</v>
      </c>
      <c r="H966" s="295" t="s">
        <v>68</v>
      </c>
    </row>
    <row r="967" spans="1:8" ht="15">
      <c r="A967" s="295" t="s">
        <v>1178</v>
      </c>
      <c r="B967" s="295" t="s">
        <v>1208</v>
      </c>
      <c r="C967" s="296" t="s">
        <v>483</v>
      </c>
      <c r="D967" s="297" t="s">
        <v>102</v>
      </c>
      <c r="E967" s="297" t="s">
        <v>88</v>
      </c>
      <c r="F967" s="298" t="s">
        <v>110</v>
      </c>
      <c r="G967" s="298" t="str">
        <f t="shared" si="15"/>
        <v>210652</v>
      </c>
      <c r="H967" s="295" t="s">
        <v>68</v>
      </c>
    </row>
    <row r="968" spans="1:8" ht="15">
      <c r="A968" s="295" t="s">
        <v>1178</v>
      </c>
      <c r="B968" s="295" t="s">
        <v>1211</v>
      </c>
      <c r="C968" s="296" t="s">
        <v>1212</v>
      </c>
      <c r="D968" s="297" t="s">
        <v>102</v>
      </c>
      <c r="E968" s="297" t="s">
        <v>89</v>
      </c>
      <c r="F968" s="298" t="s">
        <v>44</v>
      </c>
      <c r="G968" s="298" t="str">
        <f t="shared" si="15"/>
        <v>210750</v>
      </c>
      <c r="H968" s="295" t="s">
        <v>68</v>
      </c>
    </row>
    <row r="969" spans="1:8" ht="15">
      <c r="A969" s="295" t="s">
        <v>1178</v>
      </c>
      <c r="B969" s="295" t="s">
        <v>1211</v>
      </c>
      <c r="C969" s="296" t="s">
        <v>1211</v>
      </c>
      <c r="D969" s="297" t="s">
        <v>102</v>
      </c>
      <c r="E969" s="297" t="s">
        <v>89</v>
      </c>
      <c r="F969" s="298" t="s">
        <v>109</v>
      </c>
      <c r="G969" s="298" t="str">
        <f t="shared" si="15"/>
        <v>210751</v>
      </c>
      <c r="H969" s="295" t="s">
        <v>68</v>
      </c>
    </row>
    <row r="970" spans="1:8" ht="15">
      <c r="A970" s="295" t="s">
        <v>1178</v>
      </c>
      <c r="B970" s="295" t="s">
        <v>1211</v>
      </c>
      <c r="C970" s="296" t="s">
        <v>1213</v>
      </c>
      <c r="D970" s="297" t="s">
        <v>102</v>
      </c>
      <c r="E970" s="297" t="s">
        <v>89</v>
      </c>
      <c r="F970" s="298" t="s">
        <v>110</v>
      </c>
      <c r="G970" s="298" t="str">
        <f t="shared" si="15"/>
        <v>210752</v>
      </c>
      <c r="H970" s="295" t="s">
        <v>68</v>
      </c>
    </row>
    <row r="971" spans="1:8" ht="15">
      <c r="A971" s="295" t="s">
        <v>1214</v>
      </c>
      <c r="B971" s="295" t="s">
        <v>1214</v>
      </c>
      <c r="C971" s="296" t="s">
        <v>1215</v>
      </c>
      <c r="D971" s="297" t="s">
        <v>103</v>
      </c>
      <c r="E971" s="297" t="s">
        <v>43</v>
      </c>
      <c r="F971" s="298" t="s">
        <v>44</v>
      </c>
      <c r="G971" s="298" t="str">
        <f t="shared" si="15"/>
        <v>220150</v>
      </c>
      <c r="H971" s="295" t="s">
        <v>68</v>
      </c>
    </row>
    <row r="972" spans="1:8" ht="15">
      <c r="A972" s="295" t="s">
        <v>1214</v>
      </c>
      <c r="B972" s="295" t="s">
        <v>1214</v>
      </c>
      <c r="C972" s="296" t="s">
        <v>1216</v>
      </c>
      <c r="D972" s="297" t="s">
        <v>103</v>
      </c>
      <c r="E972" s="297" t="s">
        <v>43</v>
      </c>
      <c r="F972" s="298" t="s">
        <v>109</v>
      </c>
      <c r="G972" s="298" t="str">
        <f t="shared" si="15"/>
        <v>220151</v>
      </c>
      <c r="H972" s="295" t="s">
        <v>68</v>
      </c>
    </row>
    <row r="973" spans="1:8" ht="15">
      <c r="A973" s="295" t="s">
        <v>1214</v>
      </c>
      <c r="B973" s="295" t="s">
        <v>1214</v>
      </c>
      <c r="C973" s="296" t="s">
        <v>1217</v>
      </c>
      <c r="D973" s="297" t="s">
        <v>103</v>
      </c>
      <c r="E973" s="297" t="s">
        <v>43</v>
      </c>
      <c r="F973" s="298" t="s">
        <v>110</v>
      </c>
      <c r="G973" s="298" t="str">
        <f t="shared" si="15"/>
        <v>220152</v>
      </c>
      <c r="H973" s="295" t="s">
        <v>68</v>
      </c>
    </row>
    <row r="974" spans="1:8" ht="15">
      <c r="A974" s="295" t="s">
        <v>1214</v>
      </c>
      <c r="B974" s="295" t="s">
        <v>1214</v>
      </c>
      <c r="C974" s="296" t="s">
        <v>1218</v>
      </c>
      <c r="D974" s="297" t="s">
        <v>103</v>
      </c>
      <c r="E974" s="297" t="s">
        <v>43</v>
      </c>
      <c r="F974" s="298" t="s">
        <v>111</v>
      </c>
      <c r="G974" s="298" t="str">
        <f t="shared" si="15"/>
        <v>220153</v>
      </c>
      <c r="H974" s="295" t="s">
        <v>68</v>
      </c>
    </row>
    <row r="975" spans="1:8" ht="15">
      <c r="A975" s="295" t="s">
        <v>1214</v>
      </c>
      <c r="B975" s="295" t="s">
        <v>1214</v>
      </c>
      <c r="C975" s="296" t="s">
        <v>1219</v>
      </c>
      <c r="D975" s="297" t="s">
        <v>103</v>
      </c>
      <c r="E975" s="297" t="s">
        <v>43</v>
      </c>
      <c r="F975" s="298" t="s">
        <v>112</v>
      </c>
      <c r="G975" s="298" t="str">
        <f t="shared" si="15"/>
        <v>220154</v>
      </c>
      <c r="H975" s="295" t="s">
        <v>68</v>
      </c>
    </row>
    <row r="976" spans="1:8" ht="15">
      <c r="A976" s="295" t="s">
        <v>1214</v>
      </c>
      <c r="B976" s="295" t="s">
        <v>1214</v>
      </c>
      <c r="C976" s="296" t="s">
        <v>1220</v>
      </c>
      <c r="D976" s="297" t="s">
        <v>103</v>
      </c>
      <c r="E976" s="297" t="s">
        <v>43</v>
      </c>
      <c r="F976" s="298" t="s">
        <v>113</v>
      </c>
      <c r="G976" s="298" t="str">
        <f t="shared" si="15"/>
        <v>220155</v>
      </c>
      <c r="H976" s="295" t="s">
        <v>68</v>
      </c>
    </row>
    <row r="977" spans="1:8" ht="15">
      <c r="A977" s="295" t="s">
        <v>1214</v>
      </c>
      <c r="B977" s="295" t="s">
        <v>1214</v>
      </c>
      <c r="C977" s="296" t="s">
        <v>396</v>
      </c>
      <c r="D977" s="297" t="s">
        <v>103</v>
      </c>
      <c r="E977" s="297" t="s">
        <v>43</v>
      </c>
      <c r="F977" s="298" t="s">
        <v>114</v>
      </c>
      <c r="G977" s="298" t="str">
        <f t="shared" si="15"/>
        <v>220156</v>
      </c>
      <c r="H977" s="295" t="s">
        <v>68</v>
      </c>
    </row>
    <row r="978" spans="1:8" ht="15">
      <c r="A978" s="295" t="s">
        <v>1214</v>
      </c>
      <c r="B978" s="295" t="s">
        <v>1214</v>
      </c>
      <c r="C978" s="296" t="s">
        <v>1221</v>
      </c>
      <c r="D978" s="297" t="s">
        <v>103</v>
      </c>
      <c r="E978" s="297" t="s">
        <v>43</v>
      </c>
      <c r="F978" s="298" t="s">
        <v>115</v>
      </c>
      <c r="G978" s="298" t="str">
        <f t="shared" si="15"/>
        <v>220157</v>
      </c>
      <c r="H978" s="295" t="s">
        <v>68</v>
      </c>
    </row>
    <row r="979" spans="1:8" ht="15">
      <c r="A979" s="295" t="s">
        <v>1214</v>
      </c>
      <c r="B979" s="295" t="s">
        <v>1214</v>
      </c>
      <c r="C979" s="296" t="s">
        <v>1222</v>
      </c>
      <c r="D979" s="297" t="s">
        <v>103</v>
      </c>
      <c r="E979" s="297" t="s">
        <v>43</v>
      </c>
      <c r="F979" s="298" t="s">
        <v>116</v>
      </c>
      <c r="G979" s="298" t="str">
        <f t="shared" si="15"/>
        <v>220158</v>
      </c>
      <c r="H979" s="295" t="s">
        <v>68</v>
      </c>
    </row>
    <row r="980" spans="1:8" ht="15">
      <c r="A980" s="295" t="s">
        <v>1214</v>
      </c>
      <c r="B980" s="295" t="s">
        <v>1214</v>
      </c>
      <c r="C980" s="296" t="s">
        <v>1146</v>
      </c>
      <c r="D980" s="297" t="s">
        <v>103</v>
      </c>
      <c r="E980" s="297" t="s">
        <v>43</v>
      </c>
      <c r="F980" s="298" t="s">
        <v>117</v>
      </c>
      <c r="G980" s="298" t="str">
        <f t="shared" si="15"/>
        <v>220159</v>
      </c>
      <c r="H980" s="295" t="s">
        <v>68</v>
      </c>
    </row>
    <row r="981" spans="1:8" ht="15">
      <c r="A981" s="295" t="s">
        <v>1214</v>
      </c>
      <c r="B981" s="295" t="s">
        <v>1214</v>
      </c>
      <c r="C981" s="296" t="s">
        <v>1223</v>
      </c>
      <c r="D981" s="297" t="s">
        <v>103</v>
      </c>
      <c r="E981" s="297" t="s">
        <v>43</v>
      </c>
      <c r="F981" s="298" t="s">
        <v>118</v>
      </c>
      <c r="G981" s="298" t="str">
        <f t="shared" si="15"/>
        <v>220160</v>
      </c>
      <c r="H981" s="295" t="s">
        <v>68</v>
      </c>
    </row>
    <row r="982" spans="1:8" ht="15">
      <c r="A982" s="295" t="s">
        <v>1214</v>
      </c>
      <c r="B982" s="295" t="s">
        <v>1214</v>
      </c>
      <c r="C982" s="296" t="s">
        <v>1224</v>
      </c>
      <c r="D982" s="297" t="s">
        <v>103</v>
      </c>
      <c r="E982" s="297" t="s">
        <v>43</v>
      </c>
      <c r="F982" s="298" t="s">
        <v>119</v>
      </c>
      <c r="G982" s="298" t="str">
        <f t="shared" si="15"/>
        <v>220161</v>
      </c>
      <c r="H982" s="295" t="s">
        <v>68</v>
      </c>
    </row>
    <row r="983" spans="1:8" ht="15">
      <c r="A983" s="295" t="s">
        <v>1214</v>
      </c>
      <c r="B983" s="295" t="s">
        <v>1225</v>
      </c>
      <c r="C983" s="296" t="s">
        <v>1226</v>
      </c>
      <c r="D983" s="297" t="s">
        <v>103</v>
      </c>
      <c r="E983" s="297" t="s">
        <v>84</v>
      </c>
      <c r="F983" s="298" t="s">
        <v>44</v>
      </c>
      <c r="G983" s="298" t="str">
        <f t="shared" si="15"/>
        <v>220250</v>
      </c>
      <c r="H983" s="295" t="s">
        <v>68</v>
      </c>
    </row>
    <row r="984" spans="1:8" ht="15">
      <c r="A984" s="295" t="s">
        <v>1214</v>
      </c>
      <c r="B984" s="295" t="s">
        <v>1225</v>
      </c>
      <c r="C984" s="296" t="s">
        <v>1227</v>
      </c>
      <c r="D984" s="297" t="s">
        <v>103</v>
      </c>
      <c r="E984" s="297" t="s">
        <v>84</v>
      </c>
      <c r="F984" s="298" t="s">
        <v>109</v>
      </c>
      <c r="G984" s="298" t="str">
        <f t="shared" si="15"/>
        <v>220251</v>
      </c>
      <c r="H984" s="295" t="s">
        <v>68</v>
      </c>
    </row>
    <row r="985" spans="1:8" ht="15">
      <c r="A985" s="295" t="s">
        <v>1214</v>
      </c>
      <c r="B985" s="295" t="s">
        <v>1225</v>
      </c>
      <c r="C985" s="296" t="s">
        <v>1228</v>
      </c>
      <c r="D985" s="297" t="s">
        <v>103</v>
      </c>
      <c r="E985" s="297" t="s">
        <v>84</v>
      </c>
      <c r="F985" s="298" t="s">
        <v>110</v>
      </c>
      <c r="G985" s="298" t="str">
        <f t="shared" si="15"/>
        <v>220252</v>
      </c>
      <c r="H985" s="295" t="s">
        <v>68</v>
      </c>
    </row>
    <row r="986" spans="1:8" ht="15">
      <c r="A986" s="295" t="s">
        <v>1214</v>
      </c>
      <c r="B986" s="295" t="s">
        <v>1225</v>
      </c>
      <c r="C986" s="296" t="s">
        <v>1229</v>
      </c>
      <c r="D986" s="297" t="s">
        <v>103</v>
      </c>
      <c r="E986" s="297" t="s">
        <v>84</v>
      </c>
      <c r="F986" s="298" t="s">
        <v>111</v>
      </c>
      <c r="G986" s="298" t="str">
        <f t="shared" si="15"/>
        <v>220253</v>
      </c>
      <c r="H986" s="295" t="s">
        <v>68</v>
      </c>
    </row>
    <row r="987" spans="1:8" ht="15">
      <c r="A987" s="295" t="s">
        <v>1214</v>
      </c>
      <c r="B987" s="295" t="s">
        <v>1225</v>
      </c>
      <c r="C987" s="296" t="s">
        <v>1230</v>
      </c>
      <c r="D987" s="297" t="s">
        <v>103</v>
      </c>
      <c r="E987" s="297" t="s">
        <v>84</v>
      </c>
      <c r="F987" s="298" t="s">
        <v>112</v>
      </c>
      <c r="G987" s="298" t="str">
        <f t="shared" si="15"/>
        <v>220254</v>
      </c>
      <c r="H987" s="295" t="s">
        <v>68</v>
      </c>
    </row>
    <row r="988" spans="1:8" ht="15">
      <c r="A988" s="295" t="s">
        <v>1214</v>
      </c>
      <c r="B988" s="295" t="s">
        <v>1225</v>
      </c>
      <c r="C988" s="296" t="s">
        <v>1231</v>
      </c>
      <c r="D988" s="297" t="s">
        <v>103</v>
      </c>
      <c r="E988" s="297" t="s">
        <v>84</v>
      </c>
      <c r="F988" s="298" t="s">
        <v>113</v>
      </c>
      <c r="G988" s="298" t="str">
        <f t="shared" si="15"/>
        <v>220255</v>
      </c>
      <c r="H988" s="295" t="s">
        <v>68</v>
      </c>
    </row>
    <row r="989" spans="1:8" ht="15">
      <c r="A989" s="295" t="s">
        <v>1214</v>
      </c>
      <c r="B989" s="295" t="s">
        <v>1232</v>
      </c>
      <c r="C989" s="296" t="s">
        <v>1233</v>
      </c>
      <c r="D989" s="297" t="s">
        <v>103</v>
      </c>
      <c r="E989" s="297" t="s">
        <v>85</v>
      </c>
      <c r="F989" s="298" t="s">
        <v>44</v>
      </c>
      <c r="G989" s="298" t="str">
        <f t="shared" si="15"/>
        <v>220350</v>
      </c>
      <c r="H989" s="295" t="s">
        <v>68</v>
      </c>
    </row>
    <row r="990" spans="1:8" ht="15">
      <c r="A990" s="295" t="s">
        <v>1214</v>
      </c>
      <c r="B990" s="295" t="s">
        <v>1232</v>
      </c>
      <c r="C990" s="296" t="s">
        <v>1234</v>
      </c>
      <c r="D990" s="297" t="s">
        <v>103</v>
      </c>
      <c r="E990" s="297" t="s">
        <v>85</v>
      </c>
      <c r="F990" s="298" t="s">
        <v>109</v>
      </c>
      <c r="G990" s="298" t="str">
        <f t="shared" si="15"/>
        <v>220351</v>
      </c>
      <c r="H990" s="295" t="s">
        <v>68</v>
      </c>
    </row>
    <row r="991" spans="1:8" ht="15">
      <c r="A991" s="295" t="s">
        <v>1214</v>
      </c>
      <c r="B991" s="295" t="s">
        <v>1232</v>
      </c>
      <c r="C991" s="296" t="s">
        <v>1235</v>
      </c>
      <c r="D991" s="297" t="s">
        <v>103</v>
      </c>
      <c r="E991" s="297" t="s">
        <v>85</v>
      </c>
      <c r="F991" s="298" t="s">
        <v>110</v>
      </c>
      <c r="G991" s="298" t="str">
        <f t="shared" si="15"/>
        <v>220352</v>
      </c>
      <c r="H991" s="295" t="s">
        <v>68</v>
      </c>
    </row>
    <row r="992" spans="1:8" ht="15">
      <c r="A992" s="295" t="s">
        <v>1214</v>
      </c>
      <c r="B992" s="295" t="s">
        <v>1232</v>
      </c>
      <c r="C992" s="296" t="s">
        <v>672</v>
      </c>
      <c r="D992" s="297" t="s">
        <v>103</v>
      </c>
      <c r="E992" s="297" t="s">
        <v>85</v>
      </c>
      <c r="F992" s="298" t="s">
        <v>111</v>
      </c>
      <c r="G992" s="298" t="str">
        <f t="shared" si="15"/>
        <v>220353</v>
      </c>
      <c r="H992" s="295" t="s">
        <v>68</v>
      </c>
    </row>
    <row r="993" spans="1:8" ht="15">
      <c r="A993" s="295" t="s">
        <v>1214</v>
      </c>
      <c r="B993" s="295" t="s">
        <v>1232</v>
      </c>
      <c r="C993" s="296" t="s">
        <v>1236</v>
      </c>
      <c r="D993" s="297" t="s">
        <v>103</v>
      </c>
      <c r="E993" s="297" t="s">
        <v>85</v>
      </c>
      <c r="F993" s="298" t="s">
        <v>112</v>
      </c>
      <c r="G993" s="298" t="str">
        <f t="shared" si="15"/>
        <v>220354</v>
      </c>
      <c r="H993" s="295" t="s">
        <v>68</v>
      </c>
    </row>
    <row r="994" spans="1:8" ht="15">
      <c r="A994" s="295" t="s">
        <v>1214</v>
      </c>
      <c r="B994" s="295" t="s">
        <v>1232</v>
      </c>
      <c r="C994" s="296" t="s">
        <v>1237</v>
      </c>
      <c r="D994" s="297" t="s">
        <v>103</v>
      </c>
      <c r="E994" s="297" t="s">
        <v>85</v>
      </c>
      <c r="F994" s="298" t="s">
        <v>113</v>
      </c>
      <c r="G994" s="298" t="str">
        <f t="shared" si="15"/>
        <v>220355</v>
      </c>
      <c r="H994" s="295" t="s">
        <v>68</v>
      </c>
    </row>
    <row r="995" spans="1:8" ht="15">
      <c r="A995" s="295" t="s">
        <v>1214</v>
      </c>
      <c r="B995" s="295" t="s">
        <v>1232</v>
      </c>
      <c r="C995" s="296" t="s">
        <v>1077</v>
      </c>
      <c r="D995" s="297" t="s">
        <v>103</v>
      </c>
      <c r="E995" s="297" t="s">
        <v>85</v>
      </c>
      <c r="F995" s="298" t="s">
        <v>114</v>
      </c>
      <c r="G995" s="298" t="str">
        <f t="shared" si="15"/>
        <v>220356</v>
      </c>
      <c r="H995" s="295" t="s">
        <v>68</v>
      </c>
    </row>
    <row r="996" spans="1:8" ht="15">
      <c r="A996" s="295" t="s">
        <v>1214</v>
      </c>
      <c r="B996" s="295" t="s">
        <v>1232</v>
      </c>
      <c r="C996" s="296" t="s">
        <v>1238</v>
      </c>
      <c r="D996" s="297" t="s">
        <v>103</v>
      </c>
      <c r="E996" s="297" t="s">
        <v>85</v>
      </c>
      <c r="F996" s="298" t="s">
        <v>115</v>
      </c>
      <c r="G996" s="298" t="str">
        <f t="shared" si="15"/>
        <v>220357</v>
      </c>
      <c r="H996" s="295" t="s">
        <v>68</v>
      </c>
    </row>
    <row r="997" spans="1:8" ht="15">
      <c r="A997" s="295" t="s">
        <v>1214</v>
      </c>
      <c r="B997" s="295" t="s">
        <v>1232</v>
      </c>
      <c r="C997" s="296" t="s">
        <v>1239</v>
      </c>
      <c r="D997" s="297" t="s">
        <v>103</v>
      </c>
      <c r="E997" s="297" t="s">
        <v>85</v>
      </c>
      <c r="F997" s="298" t="s">
        <v>116</v>
      </c>
      <c r="G997" s="298" t="str">
        <f t="shared" si="15"/>
        <v>220358</v>
      </c>
      <c r="H997" s="295" t="s">
        <v>68</v>
      </c>
    </row>
    <row r="998" spans="1:8" ht="15">
      <c r="A998" s="295" t="s">
        <v>1214</v>
      </c>
      <c r="B998" s="295" t="s">
        <v>1240</v>
      </c>
      <c r="C998" s="296" t="s">
        <v>1240</v>
      </c>
      <c r="D998" s="297" t="s">
        <v>103</v>
      </c>
      <c r="E998" s="297" t="s">
        <v>86</v>
      </c>
      <c r="F998" s="298" t="s">
        <v>44</v>
      </c>
      <c r="G998" s="298" t="str">
        <f t="shared" si="15"/>
        <v>220450</v>
      </c>
      <c r="H998" s="295" t="s">
        <v>68</v>
      </c>
    </row>
    <row r="999" spans="1:8" ht="15">
      <c r="A999" s="295" t="s">
        <v>1214</v>
      </c>
      <c r="B999" s="295" t="s">
        <v>1240</v>
      </c>
      <c r="C999" s="296" t="s">
        <v>1241</v>
      </c>
      <c r="D999" s="297" t="s">
        <v>103</v>
      </c>
      <c r="E999" s="297" t="s">
        <v>86</v>
      </c>
      <c r="F999" s="298" t="s">
        <v>109</v>
      </c>
      <c r="G999" s="298" t="str">
        <f t="shared" si="15"/>
        <v>220451</v>
      </c>
      <c r="H999" s="295" t="s">
        <v>68</v>
      </c>
    </row>
    <row r="1000" spans="1:8" ht="15">
      <c r="A1000" s="295" t="s">
        <v>1214</v>
      </c>
      <c r="B1000" s="295" t="s">
        <v>1240</v>
      </c>
      <c r="C1000" s="296" t="s">
        <v>1242</v>
      </c>
      <c r="D1000" s="297" t="s">
        <v>103</v>
      </c>
      <c r="E1000" s="297" t="s">
        <v>86</v>
      </c>
      <c r="F1000" s="298" t="s">
        <v>110</v>
      </c>
      <c r="G1000" s="298" t="str">
        <f t="shared" si="15"/>
        <v>220452</v>
      </c>
      <c r="H1000" s="295" t="s">
        <v>68</v>
      </c>
    </row>
    <row r="1001" spans="1:8" ht="15">
      <c r="A1001" s="295" t="s">
        <v>1214</v>
      </c>
      <c r="B1001" s="295" t="s">
        <v>1240</v>
      </c>
      <c r="C1001" s="296" t="s">
        <v>1243</v>
      </c>
      <c r="D1001" s="297" t="s">
        <v>103</v>
      </c>
      <c r="E1001" s="297" t="s">
        <v>86</v>
      </c>
      <c r="F1001" s="298" t="s">
        <v>111</v>
      </c>
      <c r="G1001" s="298" t="str">
        <f t="shared" si="15"/>
        <v>220453</v>
      </c>
      <c r="H1001" s="295" t="s">
        <v>68</v>
      </c>
    </row>
    <row r="1002" spans="1:8" ht="15">
      <c r="A1002" s="295" t="s">
        <v>1214</v>
      </c>
      <c r="B1002" s="295" t="s">
        <v>1240</v>
      </c>
      <c r="C1002" s="296" t="s">
        <v>1244</v>
      </c>
      <c r="D1002" s="297" t="s">
        <v>103</v>
      </c>
      <c r="E1002" s="297" t="s">
        <v>86</v>
      </c>
      <c r="F1002" s="298" t="s">
        <v>112</v>
      </c>
      <c r="G1002" s="298" t="str">
        <f t="shared" si="15"/>
        <v>220454</v>
      </c>
      <c r="H1002" s="295" t="s">
        <v>68</v>
      </c>
    </row>
    <row r="1003" spans="1:8" ht="15">
      <c r="A1003" s="295" t="s">
        <v>1214</v>
      </c>
      <c r="B1003" s="295" t="s">
        <v>1240</v>
      </c>
      <c r="C1003" s="296" t="s">
        <v>1245</v>
      </c>
      <c r="D1003" s="297" t="s">
        <v>103</v>
      </c>
      <c r="E1003" s="297" t="s">
        <v>86</v>
      </c>
      <c r="F1003" s="298" t="s">
        <v>113</v>
      </c>
      <c r="G1003" s="298" t="str">
        <f t="shared" si="15"/>
        <v>220455</v>
      </c>
      <c r="H1003" s="295" t="s">
        <v>68</v>
      </c>
    </row>
    <row r="1004" spans="1:8" ht="15">
      <c r="A1004" s="295" t="s">
        <v>1246</v>
      </c>
      <c r="B1004" s="295" t="s">
        <v>1247</v>
      </c>
      <c r="C1004" s="296" t="s">
        <v>1248</v>
      </c>
      <c r="D1004" s="297" t="s">
        <v>104</v>
      </c>
      <c r="E1004" s="297" t="s">
        <v>43</v>
      </c>
      <c r="F1004" s="298" t="s">
        <v>44</v>
      </c>
      <c r="G1004" s="298" t="str">
        <f t="shared" si="15"/>
        <v>230150</v>
      </c>
      <c r="H1004" s="295" t="s">
        <v>68</v>
      </c>
    </row>
    <row r="1005" spans="1:8" ht="15">
      <c r="A1005" s="295" t="s">
        <v>1246</v>
      </c>
      <c r="B1005" s="295" t="s">
        <v>1247</v>
      </c>
      <c r="C1005" s="296" t="s">
        <v>1249</v>
      </c>
      <c r="D1005" s="297" t="s">
        <v>104</v>
      </c>
      <c r="E1005" s="297" t="s">
        <v>43</v>
      </c>
      <c r="F1005" s="298" t="s">
        <v>109</v>
      </c>
      <c r="G1005" s="298" t="str">
        <f t="shared" si="15"/>
        <v>230151</v>
      </c>
      <c r="H1005" s="295" t="s">
        <v>68</v>
      </c>
    </row>
    <row r="1006" spans="1:8" ht="15">
      <c r="A1006" s="295" t="s">
        <v>1246</v>
      </c>
      <c r="B1006" s="295" t="s">
        <v>1247</v>
      </c>
      <c r="C1006" s="296" t="s">
        <v>1250</v>
      </c>
      <c r="D1006" s="297" t="s">
        <v>104</v>
      </c>
      <c r="E1006" s="297" t="s">
        <v>43</v>
      </c>
      <c r="F1006" s="298" t="s">
        <v>110</v>
      </c>
      <c r="G1006" s="298" t="str">
        <f t="shared" si="15"/>
        <v>230152</v>
      </c>
      <c r="H1006" s="295" t="s">
        <v>68</v>
      </c>
    </row>
    <row r="1007" spans="1:8" ht="15">
      <c r="A1007" s="295" t="s">
        <v>1246</v>
      </c>
      <c r="B1007" s="295" t="s">
        <v>1247</v>
      </c>
      <c r="C1007" s="296" t="s">
        <v>1251</v>
      </c>
      <c r="D1007" s="297" t="s">
        <v>104</v>
      </c>
      <c r="E1007" s="297" t="s">
        <v>43</v>
      </c>
      <c r="F1007" s="298" t="s">
        <v>111</v>
      </c>
      <c r="G1007" s="298" t="str">
        <f t="shared" si="15"/>
        <v>230153</v>
      </c>
      <c r="H1007" s="295" t="s">
        <v>68</v>
      </c>
    </row>
    <row r="1008" spans="1:8" ht="15">
      <c r="A1008" s="295" t="s">
        <v>1246</v>
      </c>
      <c r="B1008" s="295" t="s">
        <v>1247</v>
      </c>
      <c r="C1008" s="296" t="s">
        <v>1252</v>
      </c>
      <c r="D1008" s="297" t="s">
        <v>104</v>
      </c>
      <c r="E1008" s="297" t="s">
        <v>43</v>
      </c>
      <c r="F1008" s="298" t="s">
        <v>112</v>
      </c>
      <c r="G1008" s="298" t="str">
        <f t="shared" si="15"/>
        <v>230154</v>
      </c>
      <c r="H1008" s="295" t="s">
        <v>68</v>
      </c>
    </row>
    <row r="1009" spans="1:8" ht="15">
      <c r="A1009" s="295" t="s">
        <v>1246</v>
      </c>
      <c r="B1009" s="295" t="s">
        <v>1247</v>
      </c>
      <c r="C1009" s="296" t="s">
        <v>1253</v>
      </c>
      <c r="D1009" s="297" t="s">
        <v>104</v>
      </c>
      <c r="E1009" s="297" t="s">
        <v>43</v>
      </c>
      <c r="F1009" s="298" t="s">
        <v>113</v>
      </c>
      <c r="G1009" s="298" t="str">
        <f t="shared" si="15"/>
        <v>230155</v>
      </c>
      <c r="H1009" s="295" t="s">
        <v>68</v>
      </c>
    </row>
    <row r="1010" spans="1:8" ht="15">
      <c r="A1010" s="295" t="s">
        <v>1246</v>
      </c>
      <c r="B1010" s="295" t="s">
        <v>1247</v>
      </c>
      <c r="C1010" s="296" t="s">
        <v>1254</v>
      </c>
      <c r="D1010" s="297" t="s">
        <v>104</v>
      </c>
      <c r="E1010" s="297" t="s">
        <v>43</v>
      </c>
      <c r="F1010" s="298" t="s">
        <v>114</v>
      </c>
      <c r="G1010" s="298" t="str">
        <f t="shared" si="15"/>
        <v>230156</v>
      </c>
      <c r="H1010" s="295" t="s">
        <v>68</v>
      </c>
    </row>
    <row r="1011" spans="1:8" ht="15">
      <c r="A1011" s="295" t="s">
        <v>1246</v>
      </c>
      <c r="B1011" s="295" t="s">
        <v>1247</v>
      </c>
      <c r="C1011" s="296" t="s">
        <v>1255</v>
      </c>
      <c r="D1011" s="297" t="s">
        <v>104</v>
      </c>
      <c r="E1011" s="297" t="s">
        <v>43</v>
      </c>
      <c r="F1011" s="298" t="s">
        <v>115</v>
      </c>
      <c r="G1011" s="298" t="str">
        <f t="shared" si="15"/>
        <v>230157</v>
      </c>
      <c r="H1011" s="295" t="s">
        <v>68</v>
      </c>
    </row>
    <row r="1012" spans="1:8" ht="15">
      <c r="A1012" s="295" t="s">
        <v>1196</v>
      </c>
      <c r="B1012" s="295" t="s">
        <v>1196</v>
      </c>
      <c r="C1012" s="296" t="s">
        <v>1196</v>
      </c>
      <c r="D1012" s="297" t="s">
        <v>105</v>
      </c>
      <c r="E1012" s="297" t="s">
        <v>43</v>
      </c>
      <c r="F1012" s="298" t="s">
        <v>44</v>
      </c>
      <c r="G1012" s="298" t="str">
        <f t="shared" si="15"/>
        <v>240150</v>
      </c>
      <c r="H1012" s="295" t="s">
        <v>68</v>
      </c>
    </row>
    <row r="1013" spans="1:8" ht="15">
      <c r="A1013" s="295" t="s">
        <v>1196</v>
      </c>
      <c r="B1013" s="295" t="s">
        <v>1196</v>
      </c>
      <c r="C1013" s="296" t="s">
        <v>527</v>
      </c>
      <c r="D1013" s="297" t="s">
        <v>105</v>
      </c>
      <c r="E1013" s="297" t="s">
        <v>43</v>
      </c>
      <c r="F1013" s="298" t="s">
        <v>109</v>
      </c>
      <c r="G1013" s="298" t="str">
        <f t="shared" si="15"/>
        <v>240151</v>
      </c>
      <c r="H1013" s="295" t="s">
        <v>68</v>
      </c>
    </row>
    <row r="1014" spans="1:8" ht="15">
      <c r="A1014" s="295" t="s">
        <v>1196</v>
      </c>
      <c r="B1014" s="295" t="s">
        <v>1196</v>
      </c>
      <c r="C1014" s="296" t="s">
        <v>1256</v>
      </c>
      <c r="D1014" s="297" t="s">
        <v>105</v>
      </c>
      <c r="E1014" s="297" t="s">
        <v>43</v>
      </c>
      <c r="F1014" s="298" t="s">
        <v>110</v>
      </c>
      <c r="G1014" s="298" t="str">
        <f t="shared" si="15"/>
        <v>240152</v>
      </c>
      <c r="H1014" s="295" t="s">
        <v>68</v>
      </c>
    </row>
    <row r="1015" spans="1:8" ht="15">
      <c r="A1015" s="295" t="s">
        <v>1196</v>
      </c>
      <c r="B1015" s="295" t="s">
        <v>1196</v>
      </c>
      <c r="C1015" s="296" t="s">
        <v>1257</v>
      </c>
      <c r="D1015" s="297" t="s">
        <v>105</v>
      </c>
      <c r="E1015" s="297" t="s">
        <v>43</v>
      </c>
      <c r="F1015" s="298" t="s">
        <v>111</v>
      </c>
      <c r="G1015" s="298" t="str">
        <f t="shared" si="15"/>
        <v>240153</v>
      </c>
      <c r="H1015" s="295" t="s">
        <v>68</v>
      </c>
    </row>
    <row r="1016" spans="1:8" ht="15">
      <c r="A1016" s="295" t="s">
        <v>1196</v>
      </c>
      <c r="B1016" s="295" t="s">
        <v>1196</v>
      </c>
      <c r="C1016" s="296" t="s">
        <v>1258</v>
      </c>
      <c r="D1016" s="297" t="s">
        <v>105</v>
      </c>
      <c r="E1016" s="297" t="s">
        <v>43</v>
      </c>
      <c r="F1016" s="298" t="s">
        <v>112</v>
      </c>
      <c r="G1016" s="298" t="str">
        <f t="shared" si="15"/>
        <v>240154</v>
      </c>
      <c r="H1016" s="295" t="s">
        <v>68</v>
      </c>
    </row>
    <row r="1017" spans="1:8" ht="15">
      <c r="A1017" s="295" t="s">
        <v>1196</v>
      </c>
      <c r="B1017" s="295" t="s">
        <v>1196</v>
      </c>
      <c r="C1017" s="296" t="s">
        <v>1259</v>
      </c>
      <c r="D1017" s="297" t="s">
        <v>105</v>
      </c>
      <c r="E1017" s="297" t="s">
        <v>43</v>
      </c>
      <c r="F1017" s="298" t="s">
        <v>113</v>
      </c>
      <c r="G1017" s="298" t="str">
        <f t="shared" si="15"/>
        <v>240155</v>
      </c>
      <c r="H1017" s="295" t="s">
        <v>68</v>
      </c>
    </row>
    <row r="1018" spans="1:8" ht="15">
      <c r="A1018" s="295" t="s">
        <v>1196</v>
      </c>
      <c r="B1018" s="295" t="s">
        <v>1196</v>
      </c>
      <c r="C1018" s="296" t="s">
        <v>1260</v>
      </c>
      <c r="D1018" s="297" t="s">
        <v>105</v>
      </c>
      <c r="E1018" s="297" t="s">
        <v>43</v>
      </c>
      <c r="F1018" s="298" t="s">
        <v>114</v>
      </c>
      <c r="G1018" s="298" t="str">
        <f t="shared" si="15"/>
        <v>240156</v>
      </c>
      <c r="H1018" s="295" t="s">
        <v>156</v>
      </c>
    </row>
    <row r="1019" spans="1:8" ht="15">
      <c r="A1019" s="295" t="s">
        <v>1196</v>
      </c>
      <c r="B1019" s="295" t="s">
        <v>579</v>
      </c>
      <c r="C1019" s="296" t="s">
        <v>579</v>
      </c>
      <c r="D1019" s="297" t="s">
        <v>105</v>
      </c>
      <c r="E1019" s="297" t="s">
        <v>84</v>
      </c>
      <c r="F1019" s="298" t="s">
        <v>44</v>
      </c>
      <c r="G1019" s="298" t="str">
        <f t="shared" si="15"/>
        <v>240250</v>
      </c>
      <c r="H1019" s="295" t="s">
        <v>68</v>
      </c>
    </row>
    <row r="1020" spans="1:8" ht="15">
      <c r="A1020" s="295" t="s">
        <v>1196</v>
      </c>
      <c r="B1020" s="295" t="s">
        <v>327</v>
      </c>
      <c r="C1020" s="296" t="s">
        <v>327</v>
      </c>
      <c r="D1020" s="297" t="s">
        <v>105</v>
      </c>
      <c r="E1020" s="297" t="s">
        <v>85</v>
      </c>
      <c r="F1020" s="298" t="s">
        <v>44</v>
      </c>
      <c r="G1020" s="298" t="str">
        <f t="shared" si="15"/>
        <v>240350</v>
      </c>
      <c r="H1020" s="295" t="s">
        <v>156</v>
      </c>
    </row>
    <row r="1021" spans="1:8" ht="15">
      <c r="A1021" s="295" t="s">
        <v>1196</v>
      </c>
      <c r="B1021" s="295" t="s">
        <v>327</v>
      </c>
      <c r="C1021" s="296" t="s">
        <v>1261</v>
      </c>
      <c r="D1021" s="297" t="s">
        <v>105</v>
      </c>
      <c r="E1021" s="297" t="s">
        <v>85</v>
      </c>
      <c r="F1021" s="298" t="s">
        <v>109</v>
      </c>
      <c r="G1021" s="298" t="str">
        <f t="shared" si="15"/>
        <v>240351</v>
      </c>
      <c r="H1021" s="295" t="s">
        <v>68</v>
      </c>
    </row>
    <row r="1022" spans="1:8" ht="15">
      <c r="A1022" s="295" t="s">
        <v>1196</v>
      </c>
      <c r="B1022" s="295" t="s">
        <v>327</v>
      </c>
      <c r="C1022" s="296" t="s">
        <v>1262</v>
      </c>
      <c r="D1022" s="297" t="s">
        <v>105</v>
      </c>
      <c r="E1022" s="297" t="s">
        <v>85</v>
      </c>
      <c r="F1022" s="298" t="s">
        <v>110</v>
      </c>
      <c r="G1022" s="298" t="str">
        <f t="shared" si="15"/>
        <v>240352</v>
      </c>
      <c r="H1022" s="295" t="s">
        <v>68</v>
      </c>
    </row>
    <row r="1023" spans="1:8" ht="15">
      <c r="A1023" s="295" t="s">
        <v>1263</v>
      </c>
      <c r="B1023" s="295" t="s">
        <v>1264</v>
      </c>
      <c r="C1023" s="296" t="s">
        <v>1264</v>
      </c>
      <c r="D1023" s="297" t="s">
        <v>163</v>
      </c>
      <c r="E1023" s="297" t="s">
        <v>43</v>
      </c>
      <c r="F1023" s="298" t="s">
        <v>109</v>
      </c>
      <c r="G1023" s="298" t="str">
        <f t="shared" si="15"/>
        <v>900151</v>
      </c>
      <c r="H1023" s="295" t="s">
        <v>68</v>
      </c>
    </row>
    <row r="1024" spans="1:8" ht="15">
      <c r="A1024" s="295" t="s">
        <v>1263</v>
      </c>
      <c r="B1024" s="295" t="s">
        <v>1265</v>
      </c>
      <c r="C1024" s="296" t="s">
        <v>1265</v>
      </c>
      <c r="D1024" s="297" t="s">
        <v>163</v>
      </c>
      <c r="E1024" s="297" t="s">
        <v>85</v>
      </c>
      <c r="F1024" s="298" t="s">
        <v>109</v>
      </c>
      <c r="G1024" s="298" t="str">
        <f t="shared" si="15"/>
        <v>900351</v>
      </c>
      <c r="H1024" s="295" t="s">
        <v>68</v>
      </c>
    </row>
    <row r="1025" spans="1:8" ht="15">
      <c r="A1025" s="295" t="s">
        <v>1263</v>
      </c>
      <c r="B1025" s="295" t="s">
        <v>1266</v>
      </c>
      <c r="C1025" s="296" t="s">
        <v>1266</v>
      </c>
      <c r="D1025" s="297" t="s">
        <v>163</v>
      </c>
      <c r="E1025" s="297" t="s">
        <v>86</v>
      </c>
      <c r="F1025" s="298" t="s">
        <v>109</v>
      </c>
      <c r="G1025" s="298" t="str">
        <f t="shared" si="15"/>
        <v>900451</v>
      </c>
      <c r="H1025" s="295" t="s">
        <v>68</v>
      </c>
    </row>
  </sheetData>
  <sheetProtection/>
  <autoFilter ref="A1:H1247"/>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GALLEGOS</dc:creator>
  <cp:keywords/>
  <dc:description/>
  <cp:lastModifiedBy>PAUL DAVALOS</cp:lastModifiedBy>
  <cp:lastPrinted>2015-08-24T20:22:12Z</cp:lastPrinted>
  <dcterms:created xsi:type="dcterms:W3CDTF">2014-03-11T15:57:54Z</dcterms:created>
  <dcterms:modified xsi:type="dcterms:W3CDTF">2016-09-29T15:11:47Z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